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93" documentId="120_S{2AC9BD13-BADA-5192-A53E-5A8FF88502F6}" xr6:coauthVersionLast="47" xr6:coauthVersionMax="47" xr10:uidLastSave="{81115E9C-3F8D-4CFE-BFEC-EC7F42202297}"/>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7" i="1"/>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I14" i="9"/>
  <c r="I15" i="9"/>
  <c r="I16" i="9"/>
  <c r="I17" i="9"/>
  <c r="I18" i="9"/>
  <c r="I19" i="9"/>
  <c r="I20" i="9"/>
  <c r="I21" i="9"/>
  <c r="I22" i="9"/>
  <c r="I23" i="9"/>
  <c r="I24" i="9"/>
  <c r="I25" i="9"/>
  <c r="I26" i="9"/>
  <c r="I27" i="9"/>
  <c r="I28" i="9"/>
  <c r="I29" i="9"/>
  <c r="I30" i="9"/>
  <c r="I31" i="9"/>
  <c r="I32" i="9"/>
  <c r="I33" i="9"/>
  <c r="L14" i="9"/>
  <c r="L15" i="9"/>
  <c r="L16" i="9"/>
  <c r="L17" i="9"/>
  <c r="L18" i="9"/>
  <c r="L19" i="9"/>
  <c r="L20" i="9"/>
  <c r="L21" i="9"/>
  <c r="L22" i="9"/>
  <c r="L23" i="9"/>
  <c r="L24" i="9"/>
  <c r="L25" i="9"/>
  <c r="L26" i="9"/>
  <c r="L27" i="9"/>
  <c r="L28" i="9"/>
  <c r="L29" i="9"/>
  <c r="L30" i="9"/>
  <c r="L31" i="9"/>
  <c r="L32" i="9"/>
  <c r="L33" i="9"/>
  <c r="J14" i="9"/>
  <c r="J15" i="9"/>
  <c r="J16" i="9"/>
  <c r="J17" i="9"/>
  <c r="J18" i="9"/>
  <c r="J19" i="9"/>
  <c r="J20" i="9"/>
  <c r="J21" i="9"/>
  <c r="J22" i="9"/>
  <c r="J23" i="9"/>
  <c r="J24" i="9"/>
  <c r="J25" i="9"/>
  <c r="J26" i="9"/>
  <c r="J27" i="9"/>
  <c r="J28" i="9"/>
  <c r="J29" i="9"/>
  <c r="J30" i="9"/>
  <c r="J31" i="9"/>
  <c r="J32" i="9"/>
  <c r="J33" i="9"/>
  <c r="L2" i="9"/>
  <c r="L3" i="9"/>
  <c r="L4" i="9"/>
  <c r="L5" i="9"/>
  <c r="L6" i="9"/>
  <c r="L7" i="9"/>
  <c r="L8" i="9"/>
  <c r="L9" i="9"/>
  <c r="L10" i="9"/>
  <c r="L11" i="9"/>
  <c r="L12" i="9"/>
  <c r="L13" i="9"/>
  <c r="J2" i="9"/>
  <c r="J3" i="9"/>
  <c r="J4" i="9"/>
  <c r="J5" i="9"/>
  <c r="J6" i="9"/>
  <c r="J7" i="9"/>
  <c r="J8" i="9"/>
  <c r="J9" i="9"/>
  <c r="J10" i="9"/>
  <c r="J11" i="9"/>
  <c r="J12" i="9"/>
  <c r="J13" i="9"/>
  <c r="I2" i="9"/>
  <c r="I3" i="9"/>
  <c r="I4" i="9"/>
  <c r="I5" i="9"/>
  <c r="I6" i="9"/>
  <c r="I7" i="9"/>
  <c r="I8" i="9"/>
  <c r="I9" i="9"/>
  <c r="I10" i="9"/>
  <c r="I11" i="9"/>
  <c r="I12" i="9"/>
  <c r="I13" i="9"/>
  <c r="B2" i="9"/>
  <c r="B3" i="9"/>
  <c r="B4" i="9"/>
  <c r="B5" i="9"/>
  <c r="B6" i="9"/>
  <c r="B7" i="9"/>
  <c r="B8" i="9"/>
  <c r="B9" i="9"/>
  <c r="B10" i="9"/>
  <c r="B11" i="9"/>
  <c r="B12" i="9"/>
  <c r="B13" i="9"/>
  <c r="G2" i="9"/>
  <c r="G3" i="9"/>
  <c r="G4" i="9"/>
  <c r="G5" i="9"/>
  <c r="G6" i="9"/>
  <c r="G7" i="9"/>
  <c r="G8" i="9"/>
  <c r="G9" i="9"/>
  <c r="G10" i="9"/>
  <c r="G11" i="9"/>
  <c r="G12" i="9"/>
  <c r="G13" i="9"/>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<sst xmlns="http://schemas.openxmlformats.org/spreadsheetml/2006/main" count="180277" uniqueCount="39121">
  <si>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</si>
  <si>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</si>
  <si>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</si>
  <si>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</si>
  <si>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</si>
  <si>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</si>
  <si>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</si>
  <si>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</si>
  <si>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</si>
  <si>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</si>
  <si>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</si>
  <si>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</si>
  <si>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</si>
  <si>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</si>
  <si>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</si>
  <si>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</si>
  <si>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</si>
  <si>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</si>
  <si>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</si>
  <si>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</si>
  <si>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</si>
  <si>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</si>
  <si>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</si>
  <si>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</si>
  <si>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</si>
  <si>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</si>
  <si>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</si>
  <si>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</si>
  <si>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</si>
  <si>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</si>
  <si>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</si>
  <si>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</si>
  <si>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</si>
  <si>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</si>
  <si>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</si>
  <si>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</si>
  <si>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</si>
  <si>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</si>
  <si>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</si>
  <si>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</si>
  <si>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</si>
  <si>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</si>
  <si>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</si>
  <si>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</si>
  <si>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</si>
  <si>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</si>
  <si>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</si>
  <si>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</si>
  <si>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</si>
  <si>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</si>
  <si>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</si>
  <si>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</si>
  <si>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</si>
  <si>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</si>
  <si>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</si>
  <si>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</si>
  <si>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</si>
  <si>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</si>
  <si>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</si>
  <si>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</si>
  <si>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</si>
  <si>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</si>
  <si>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</si>
  <si>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</si>
  <si>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</si>
  <si>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</si>
  <si>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</si>
  <si>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</si>
  <si>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</si>
  <si>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</si>
  <si>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</si>
  <si>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</si>
  <si>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</si>
  <si>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</si>
  <si>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</si>
  <si>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</si>
  <si>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</si>
  <si>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</si>
  <si>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</si>
  <si>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</si>
  <si>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</si>
  <si>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</si>
  <si>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</si>
  <si>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</si>
  <si>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</si>
  <si>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</si>
  <si>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</si>
  <si>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</si>
  <si>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</si>
  <si>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</si>
  <si>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</si>
  <si>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</si>
  <si>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</si>
  <si>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</si>
  <si>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</si>
  <si>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</si>
  <si>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</si>
  <si>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</si>
  <si>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</si>
  <si>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</si>
  <si>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</si>
  <si>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</si>
  <si>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</si>
  <si>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</si>
  <si>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</si>
  <si>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</si>
  <si>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</si>
  <si>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</si>
  <si>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</si>
  <si>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</si>
  <si>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</si>
  <si>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</si>
  <si>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</si>
  <si>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</si>
  <si>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</si>
  <si>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</si>
  <si>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</si>
  <si>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</si>
  <si>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</si>
  <si>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</si>
  <si>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</si>
  <si>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</si>
  <si>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</si>
  <si>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</si>
  <si>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</si>
  <si>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</si>
  <si>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</si>
  <si>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</si>
  <si>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</si>
  <si>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</si>
  <si>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</si>
  <si>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</si>
  <si>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</si>
  <si>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</si>
  <si>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</si>
  <si>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</si>
  <si>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</si>
  <si>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</si>
  <si>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</si>
  <si>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</si>
  <si>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</si>
  <si>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</si>
  <si>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</si>
  <si>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</si>
  <si>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</si>
  <si>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</si>
  <si>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</si>
  <si>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</si>
  <si>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</si>
  <si>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</si>
  <si>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</si>
  <si>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</si>
  <si>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</si>
  <si>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</si>
  <si>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</si>
  <si>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</si>
  <si>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</si>
  <si>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</si>
  <si>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</si>
  <si>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</si>
  <si>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</si>
  <si>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</si>
  <si>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</si>
  <si>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</si>
  <si>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</si>
  <si>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</si>
  <si>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</si>
  <si>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</si>
  <si>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</si>
  <si>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</si>
  <si>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</si>
  <si>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</si>
  <si>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</si>
  <si>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</si>
  <si>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</si>
  <si>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</si>
  <si>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</si>
  <si>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</si>
  <si>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</si>
  <si>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</si>
  <si>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</si>
  <si>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</si>
  <si>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</si>
  <si>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</si>
  <si>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</si>
  <si>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</si>
  <si>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</si>
  <si>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</si>
  <si>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</si>
  <si>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</si>
  <si>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</si>
  <si>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</si>
  <si>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</si>
  <si>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</si>
  <si>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</si>
  <si>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</si>
  <si>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</si>
  <si>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</si>
  <si>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</si>
  <si>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</si>
  <si>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</si>
  <si>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</si>
  <si>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</si>
  <si>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</si>
  <si>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</si>
  <si>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</si>
  <si>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</si>
  <si>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</si>
  <si>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</si>
  <si>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</si>
  <si>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</si>
  <si>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</si>
  <si>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</si>
  <si>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</si>
  <si>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</si>
  <si>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</si>
  <si>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</si>
  <si>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</si>
  <si>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</si>
  <si>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</si>
  <si>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</si>
  <si>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</si>
  <si>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</si>
  <si>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</si>
  <si>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</si>
  <si>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</si>
  <si>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</si>
  <si>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</si>
  <si>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</si>
  <si>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</si>
  <si>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</si>
  <si>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</si>
  <si>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</si>
  <si>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</si>
  <si>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</si>
  <si>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</si>
  <si>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</si>
  <si>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</si>
  <si>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</si>
  <si>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</si>
  <si>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</si>
  <si>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</si>
  <si>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</si>
  <si>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</si>
  <si>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</si>
  <si>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</si>
  <si>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</si>
  <si>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</si>
  <si>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</si>
  <si>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</si>
  <si>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</si>
  <si>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</si>
  <si>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</si>
  <si>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</si>
  <si>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</si>
  <si>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</si>
  <si>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</si>
  <si>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</si>
  <si>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</si>
  <si>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</si>
  <si>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</si>
  <si>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</si>
  <si>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</si>
  <si>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</si>
  <si>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</si>
  <si>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</si>
  <si>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</si>
  <si>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</si>
  <si>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</si>
  <si>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</si>
  <si>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</si>
  <si>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</si>
  <si>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</si>
  <si>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</si>
  <si>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</si>
  <si>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</si>
  <si>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</si>
  <si>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</si>
  <si>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</si>
  <si>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</si>
  <si>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</si>
  <si>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</si>
  <si>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</si>
  <si>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</si>
  <si>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</si>
  <si>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</si>
  <si>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</si>
  <si>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</si>
  <si>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</si>
  <si>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</si>
  <si>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</si>
  <si>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</si>
  <si>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</si>
  <si>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</si>
  <si>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</si>
  <si>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</si>
  <si>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</si>
  <si>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</si>
  <si>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</si>
  <si>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</si>
  <si>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</si>
  <si>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</si>
  <si>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</si>
  <si>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</si>
  <si>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</si>
  <si>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</si>
  <si>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</si>
  <si>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</si>
  <si>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</si>
  <si>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</si>
  <si>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</si>
  <si>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</si>
  <si>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</si>
  <si>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</si>
  <si>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</si>
  <si>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</si>
  <si>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</si>
  <si>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</si>
  <si>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</si>
  <si>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</si>
  <si>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</si>
  <si>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</si>
  <si>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</si>
  <si>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</si>
  <si>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</si>
  <si>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</si>
  <si>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</si>
  <si>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</si>
  <si>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</si>
  <si>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</si>
  <si>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</si>
  <si>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</si>
  <si>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</si>
  <si>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</si>
  <si>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</si>
  <si>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</si>
  <si>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</si>
  <si>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</si>
  <si>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</si>
  <si>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</si>
  <si>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</si>
  <si>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</si>
  <si>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</si>
  <si>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</si>
  <si>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</si>
  <si>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</si>
  <si>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</si>
  <si>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</si>
  <si>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</si>
  <si>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</si>
  <si>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</si>
  <si>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</si>
  <si>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</si>
  <si>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</si>
  <si>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</si>
  <si>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</si>
  <si>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</si>
  <si>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</si>
  <si>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</si>
  <si>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</si>
  <si>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</si>
  <si>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</si>
  <si>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</si>
  <si>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</si>
  <si>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</si>
  <si>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</si>
  <si>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</si>
  <si>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</si>
  <si>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</si>
  <si>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</si>
  <si>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</si>
  <si>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</si>
  <si>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</si>
  <si>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</si>
  <si>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</si>
  <si>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</si>
  <si>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</si>
  <si>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</si>
  <si>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</si>
  <si>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</si>
  <si>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</si>
  <si>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</si>
  <si>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</si>
  <si>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</si>
  <si>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</si>
  <si>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</si>
  <si>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</si>
  <si>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</si>
  <si>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</si>
  <si>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</si>
  <si>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</si>
  <si>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</si>
  <si>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</si>
  <si>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</si>
  <si>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</si>
  <si>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</si>
  <si>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</si>
  <si>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</si>
  <si>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</si>
  <si>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</si>
  <si>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</si>
  <si>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</si>
  <si>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</si>
  <si>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</si>
  <si>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</si>
  <si>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</si>
  <si>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</si>
  <si>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</si>
  <si>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</si>
  <si>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</si>
  <si>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</si>
  <si>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</si>
  <si>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</si>
  <si>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</si>
  <si>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</si>
  <si>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</si>
  <si>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</si>
  <si>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</si>
  <si>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</si>
  <si>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</si>
  <si>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</si>
  <si>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</si>
  <si>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</si>
  <si>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</si>
  <si>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</si>
  <si>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</si>
  <si>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</si>
  <si>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</si>
  <si>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</si>
  <si>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</si>
  <si>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</si>
  <si>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</si>
  <si>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</si>
  <si>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</si>
  <si>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</si>
  <si>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</si>
  <si>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</si>
  <si>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</si>
  <si>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</si>
  <si>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</si>
  <si>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</si>
  <si>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</si>
  <si>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</si>
  <si>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</si>
  <si>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</si>
  <si>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</si>
  <si>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</si>
  <si>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</si>
  <si>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</si>
  <si>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</si>
  <si>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</si>
  <si>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</si>
  <si>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</si>
  <si>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</si>
  <si>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</si>
  <si>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</si>
  <si>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</si>
  <si>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</si>
  <si>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</si>
  <si>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</si>
  <si>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</si>
  <si>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</si>
  <si>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</si>
  <si>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</si>
  <si>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</si>
  <si>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</si>
  <si>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</si>
  <si>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</si>
  <si>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</si>
  <si>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</si>
  <si>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</si>
  <si>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</si>
  <si>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</si>
  <si>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</si>
  <si>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</si>
  <si>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</si>
  <si>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</si>
  <si>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</si>
  <si>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</si>
  <si>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</si>
  <si>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</si>
  <si>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</si>
  <si>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</si>
  <si>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</si>
  <si>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</si>
  <si>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</si>
  <si>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</si>
  <si>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</si>
  <si>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</si>
  <si>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</si>
  <si>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</si>
  <si>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</si>
  <si>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</si>
  <si>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</si>
  <si>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</si>
  <si>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</si>
  <si>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</si>
  <si>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</si>
  <si>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</si>
  <si>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</si>
  <si>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</si>
  <si>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</si>
  <si>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</si>
  <si>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</si>
  <si>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</si>
  <si>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</si>
  <si>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</si>
  <si>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</si>
  <si>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</si>
  <si>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</si>
  <si>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</si>
  <si>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</si>
  <si>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</si>
  <si>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</si>
  <si>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</si>
  <si>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</si>
  <si>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</si>
  <si>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</si>
  <si>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</si>
  <si>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</si>
  <si>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</si>
  <si>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</si>
  <si>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</si>
  <si>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</si>
  <si>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</si>
  <si>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</si>
  <si>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</si>
  <si>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</si>
  <si>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</si>
  <si>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</si>
  <si>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</si>
  <si>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</si>
  <si>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</si>
  <si>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</si>
  <si>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</si>
  <si>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</si>
  <si>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</si>
  <si>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</si>
  <si>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</si>
  <si>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</si>
  <si>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</si>
  <si>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</si>
  <si>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</si>
  <si>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</si>
  <si>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</si>
  <si>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</si>
  <si>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</si>
  <si>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</si>
  <si>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</si>
  <si>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</si>
  <si>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</si>
  <si>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</si>
  <si>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</si>
  <si>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</si>
  <si>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</si>
  <si>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</si>
  <si>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</si>
  <si>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</si>
  <si>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</si>
  <si>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</si>
  <si>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</si>
  <si>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</si>
  <si>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</si>
  <si>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</si>
  <si>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</si>
  <si>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</si>
  <si>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</si>
  <si>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</si>
  <si>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</si>
  <si>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</si>
  <si>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</si>
  <si>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</si>
  <si>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</si>
  <si>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</si>
  <si>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</si>
  <si>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</si>
  <si>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</si>
  <si>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</si>
  <si>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</si>
  <si>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</si>
  <si>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</si>
  <si>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</si>
  <si>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</si>
  <si>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</si>
  <si>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</si>
  <si>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</si>
  <si>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</si>
  <si>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</si>
  <si>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</si>
  <si>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</si>
  <si>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</si>
  <si>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</si>
  <si>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</si>
  <si>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</si>
  <si>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</si>
  <si>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</si>
  <si>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</si>
  <si>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</si>
  <si>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</si>
  <si>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</si>
  <si>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</si>
  <si>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</si>
  <si>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</si>
  <si>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</si>
  <si>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</si>
  <si>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</si>
  <si>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</si>
  <si>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</si>
  <si>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</si>
  <si>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</si>
  <si>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</si>
  <si>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</si>
  <si>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</si>
  <si>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</si>
  <si>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</si>
  <si>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</si>
  <si>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</si>
  <si>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</si>
  <si>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</si>
  <si>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</si>
  <si>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</si>
  <si>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</si>
  <si>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</si>
  <si>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</si>
  <si>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</si>
  <si>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</si>
  <si>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</si>
  <si>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</si>
  <si>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</si>
  <si>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</si>
  <si>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</si>
  <si>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</si>
  <si>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</si>
  <si>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</si>
  <si>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</si>
  <si>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</si>
  <si>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</si>
  <si>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</si>
  <si>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</si>
  <si>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</si>
  <si>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</si>
  <si>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</si>
  <si>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</si>
  <si>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</si>
  <si>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</si>
  <si>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</si>
  <si>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</si>
  <si>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</si>
  <si>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</si>
  <si>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</si>
  <si>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</si>
  <si>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</si>
  <si>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</si>
  <si>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</si>
  <si>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</si>
  <si>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</si>
  <si>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</si>
  <si>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</si>
  <si>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</si>
  <si>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</si>
  <si>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</si>
  <si>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</si>
  <si>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</si>
  <si>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</si>
  <si>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</si>
  <si>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</si>
  <si>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</si>
  <si>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</si>
  <si>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</si>
  <si>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</si>
  <si>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</si>
  <si>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</si>
  <si>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</si>
  <si>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</si>
  <si>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</si>
  <si>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</si>
  <si>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</si>
  <si>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</si>
  <si>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</si>
  <si>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</si>
  <si>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</si>
  <si>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</si>
  <si>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</si>
  <si>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</si>
  <si>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</si>
  <si>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</si>
  <si>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</si>
  <si>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</si>
  <si>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</si>
  <si>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</si>
  <si>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</si>
  <si>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</si>
  <si>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</si>
  <si>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</si>
  <si>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</si>
  <si>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</si>
  <si>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</si>
  <si>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</si>
  <si>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</si>
  <si>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</si>
  <si>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</si>
  <si>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</si>
  <si>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</si>
  <si>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</si>
  <si>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</si>
  <si>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</si>
  <si>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</si>
  <si>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</si>
  <si>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</si>
  <si>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</si>
  <si>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</si>
  <si>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</si>
  <si>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</si>
  <si>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</si>
  <si>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</si>
  <si>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</si>
  <si>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</si>
  <si>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</si>
  <si>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</si>
  <si>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</si>
  <si>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</si>
  <si>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</si>
  <si>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</si>
  <si>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</si>
  <si>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</si>
  <si>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</si>
  <si>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</si>
  <si>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</si>
  <si>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</si>
  <si>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</si>
  <si>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</si>
  <si>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</si>
  <si>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</si>
  <si>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</si>
  <si>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</si>
  <si>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</si>
  <si>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</si>
  <si>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</si>
  <si>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</si>
  <si>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</si>
  <si>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</si>
  <si>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</si>
  <si>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</si>
  <si>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</si>
  <si>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</si>
  <si>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</si>
  <si>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</si>
  <si>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</si>
  <si>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</si>
  <si>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</si>
  <si>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</si>
  <si>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</si>
  <si>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</si>
  <si>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</si>
  <si>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</si>
  <si>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</si>
  <si>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</si>
  <si>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</si>
  <si>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</si>
  <si>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</si>
  <si>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</si>
  <si>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</si>
  <si>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</si>
  <si>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</si>
  <si>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</si>
  <si>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</si>
  <si>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</si>
  <si>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</si>
  <si>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</si>
  <si>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</si>
  <si>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</si>
  <si>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</si>
  <si>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</si>
  <si>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</si>
  <si>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</si>
  <si>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</si>
  <si>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</si>
  <si>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</si>
  <si>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</si>
  <si>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</si>
  <si>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</si>
  <si>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</si>
  <si>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</si>
  <si>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</si>
  <si>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</si>
  <si>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</si>
  <si>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</si>
  <si>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</si>
  <si>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</si>
  <si>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</si>
  <si>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</si>
  <si>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</si>
  <si>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</si>
  <si>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</si>
  <si>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</si>
  <si>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</si>
  <si>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</si>
  <si>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</si>
  <si>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</si>
  <si>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</si>
  <si>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</si>
  <si>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</si>
  <si>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</si>
  <si>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</si>
  <si>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</si>
  <si>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</si>
  <si>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</si>
  <si>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</si>
  <si>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</si>
  <si>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</si>
  <si>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</si>
  <si>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</si>
  <si>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</si>
  <si>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</si>
  <si>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</si>
  <si>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</si>
  <si>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</si>
  <si>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</si>
  <si>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</si>
  <si>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</si>
  <si>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</si>
  <si>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</si>
  <si>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</si>
  <si>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</si>
  <si>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</si>
  <si>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</si>
  <si>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</si>
  <si>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</si>
  <si>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</si>
  <si>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</si>
  <si>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</si>
  <si>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</si>
  <si>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</si>
  <si>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</si>
  <si>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</si>
  <si>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</si>
  <si>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</si>
  <si>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</si>
  <si>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</si>
  <si>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</si>
  <si>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</si>
  <si>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</si>
  <si>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</si>
  <si>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</si>
  <si>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</si>
  <si>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</si>
  <si>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</si>
  <si>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</si>
  <si>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</si>
  <si>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</si>
  <si>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</si>
  <si>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</si>
  <si>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</si>
  <si>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</si>
  <si>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</si>
  <si>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</si>
  <si>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</si>
  <si>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</si>
  <si>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</si>
  <si>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</si>
  <si>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</si>
  <si>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</si>
  <si>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</si>
  <si>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</si>
  <si>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</si>
  <si>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</si>
  <si>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</si>
  <si>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</si>
  <si>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</si>
  <si>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</si>
  <si>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</si>
  <si>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</si>
  <si>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</si>
  <si>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</si>
  <si>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</si>
  <si>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</si>
  <si>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</si>
  <si>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</si>
  <si>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</si>
  <si>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</si>
  <si>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</si>
  <si>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</si>
  <si>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</si>
  <si>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</si>
  <si>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</si>
  <si>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</si>
  <si>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</si>
  <si>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</si>
  <si>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</si>
  <si>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</si>
  <si>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</si>
  <si>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</si>
  <si>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</si>
  <si>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</si>
  <si>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</si>
  <si>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</si>
  <si>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</si>
  <si>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</si>
  <si>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</si>
  <si>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</si>
  <si>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</si>
  <si>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</si>
  <si>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</si>
  <si>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</si>
  <si>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</si>
  <si>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</si>
  <si>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</si>
  <si>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</si>
  <si>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</si>
  <si>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</si>
  <si>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</si>
  <si>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</si>
  <si>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</si>
  <si>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</si>
  <si>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</si>
  <si>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</si>
  <si>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</si>
  <si>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</si>
  <si>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</si>
  <si>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</si>
  <si>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</si>
  <si>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</si>
  <si>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</si>
  <si>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</si>
  <si>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</si>
  <si>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</si>
  <si>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</si>
  <si>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</si>
  <si>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</si>
  <si>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</si>
  <si>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</si>
  <si>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</si>
  <si>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</si>
  <si>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</si>
  <si>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</si>
  <si>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</si>
  <si>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</si>
  <si>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</si>
  <si>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</si>
  <si>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</si>
  <si>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</si>
  <si>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</si>
  <si>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</si>
  <si>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</si>
  <si>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</si>
  <si>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</si>
  <si>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</si>
  <si>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</si>
  <si>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</si>
  <si>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</si>
  <si>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</si>
  <si>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</si>
  <si>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</si>
  <si>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</si>
  <si>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</si>
  <si>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</si>
  <si>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</si>
  <si>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</si>
  <si>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</si>
  <si>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</si>
  <si>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</si>
  <si>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</si>
  <si>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</si>
  <si>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</si>
  <si>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</si>
  <si>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</si>
  <si>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</si>
  <si>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</si>
  <si>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</si>
  <si>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</si>
  <si>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</si>
  <si>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</si>
  <si>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</si>
  <si>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</si>
  <si>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</si>
  <si>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</si>
  <si>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</si>
  <si>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</si>
  <si>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</si>
  <si>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</si>
  <si>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</si>
  <si>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</si>
  <si>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</si>
  <si>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</si>
  <si>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</si>
  <si>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</si>
  <si>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</si>
  <si>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</si>
  <si>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</si>
  <si>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</si>
  <si>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</si>
  <si>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</si>
  <si>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</si>
  <si>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</si>
  <si>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</si>
  <si>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</si>
  <si>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</si>
  <si>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</si>
  <si>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</si>
  <si>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</si>
  <si>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</si>
  <si>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</si>
  <si>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</si>
  <si>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</si>
  <si>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</si>
  <si>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</si>
  <si>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</si>
  <si>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</si>
  <si>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</si>
  <si>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</si>
  <si>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</si>
  <si>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</si>
  <si>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</si>
  <si>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</si>
  <si>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</si>
  <si>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</si>
  <si>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</si>
  <si>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</si>
  <si>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</si>
  <si>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</si>
  <si>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</si>
  <si>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</si>
  <si>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</si>
  <si>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</si>
  <si>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</si>
  <si>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</si>
  <si>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</si>
  <si>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</si>
  <si>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</si>
  <si>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</si>
  <si>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</si>
  <si>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</si>
  <si>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</si>
  <si>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</si>
  <si>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</si>
  <si>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</si>
  <si>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</si>
  <si>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</si>
  <si>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</si>
  <si>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</si>
  <si>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</si>
  <si>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</si>
  <si>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</si>
  <si>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</si>
  <si>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</si>
  <si>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</si>
  <si>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</si>
  <si>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</si>
  <si>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</si>
  <si>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</si>
  <si>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</si>
  <si>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</si>
  <si>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</si>
  <si>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</si>
  <si>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</si>
  <si>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</si>
  <si>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</si>
  <si>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</si>
  <si>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</si>
  <si>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</si>
  <si>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</si>
  <si>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</si>
  <si>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</si>
  <si>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</si>
  <si>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</si>
  <si>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</si>
  <si>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</si>
  <si>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</si>
  <si>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</si>
  <si>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</si>
  <si>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</si>
  <si>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</si>
  <si>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</si>
  <si>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</si>
  <si>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</si>
  <si>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</si>
  <si>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</si>
  <si>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</si>
  <si>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</si>
  <si>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</si>
  <si>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</si>
  <si>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</si>
  <si>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</si>
  <si>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</si>
  <si>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</si>
  <si>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</si>
  <si>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</si>
  <si>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</si>
  <si>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</si>
  <si>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</si>
  <si>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</si>
  <si>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</si>
  <si>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</si>
  <si>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</si>
  <si>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</si>
  <si>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</si>
  <si>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</si>
  <si>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</si>
  <si>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</si>
  <si>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</si>
  <si>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</si>
  <si>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</si>
  <si>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</si>
  <si>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</si>
  <si>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</si>
  <si>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</si>
  <si>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</si>
  <si>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</si>
  <si>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</si>
  <si>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</si>
  <si>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</si>
  <si>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</si>
  <si>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</si>
  <si>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</si>
  <si>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</si>
  <si>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</si>
  <si>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</si>
  <si>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</si>
  <si>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</si>
  <si>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</si>
  <si>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</si>
  <si>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</si>
  <si>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</si>
  <si>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</si>
  <si>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</si>
  <si>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</si>
  <si>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</si>
  <si>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</si>
  <si>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</si>
  <si>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</si>
  <si>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</si>
  <si>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</si>
  <si>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</si>
  <si>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</si>
  <si>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</si>
  <si>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</si>
  <si>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</si>
  <si>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</si>
  <si>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</si>
  <si>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</si>
  <si>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</si>
  <si>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</si>
  <si>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</si>
  <si>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</si>
  <si>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</si>
  <si>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</si>
  <si>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</si>
  <si>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</si>
  <si>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</si>
  <si>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</si>
  <si>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</si>
  <si>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</si>
  <si>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</si>
  <si>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</si>
  <si>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</si>
  <si>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</si>
  <si>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</si>
  <si>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</si>
  <si>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</si>
  <si>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</si>
  <si>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</si>
  <si>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</si>
  <si>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</si>
  <si>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</si>
  <si>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</si>
  <si>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</si>
  <si>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</si>
  <si>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</si>
  <si>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</si>
  <si>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</si>
  <si>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</si>
  <si>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</si>
  <si>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</si>
  <si>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</si>
  <si>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</si>
  <si>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</si>
  <si>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</si>
  <si>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</si>
  <si>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</si>
  <si>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</si>
  <si>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</si>
  <si>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</si>
  <si>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</si>
  <si>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</si>
  <si>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</si>
  <si>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</si>
  <si>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</si>
  <si>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</si>
  <si>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</si>
  <si>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</si>
  <si>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</si>
  <si>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</si>
  <si>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</si>
  <si>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</si>
  <si>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</si>
  <si>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</si>
  <si>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</si>
  <si>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</si>
  <si>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</si>
  <si>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</si>
  <si>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</si>
  <si>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</si>
  <si>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</si>
  <si>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</si>
  <si>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</si>
  <si>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</si>
  <si>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</si>
  <si>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</si>
  <si>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</si>
  <si>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</si>
  <si>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</si>
  <si>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</si>
  <si>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</si>
  <si>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</si>
  <si>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</si>
  <si>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</si>
  <si>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</si>
  <si>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</si>
  <si>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</si>
  <si>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</si>
  <si>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</si>
  <si>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</si>
  <si>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</si>
  <si>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</si>
  <si>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</si>
  <si>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</si>
  <si>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</si>
  <si>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</si>
  <si>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</si>
  <si>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</si>
  <si>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</si>
  <si>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</si>
  <si>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</si>
  <si>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</si>
  <si>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</si>
  <si>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</si>
  <si>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</si>
  <si>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</si>
  <si>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</si>
  <si>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</si>
  <si>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</si>
  <si>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</si>
  <si>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</si>
  <si>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</si>
  <si>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</si>
  <si>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</si>
  <si>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</si>
  <si>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</si>
  <si>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</si>
  <si>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</si>
  <si>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</si>
  <si>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</si>
  <si>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</si>
  <si>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</si>
  <si>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</si>
  <si>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</si>
  <si>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</si>
  <si>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</si>
  <si>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</si>
  <si>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</si>
  <si>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</si>
  <si>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</si>
  <si>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</si>
  <si>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</si>
  <si>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</si>
  <si>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</si>
  <si>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</si>
  <si>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</si>
  <si>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</si>
  <si>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</si>
  <si>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</si>
  <si>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</si>
  <si>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</si>
  <si>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</si>
  <si>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</si>
  <si>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</si>
  <si>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</si>
  <si>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</si>
  <si>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</si>
  <si>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</si>
  <si>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</si>
  <si>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</si>
  <si>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</si>
  <si>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</si>
  <si>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</si>
  <si>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</si>
  <si>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</si>
  <si>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</si>
  <si>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</si>
  <si>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</si>
  <si>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</si>
  <si>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</si>
  <si>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</si>
  <si>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</si>
  <si>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</si>
  <si>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</si>
  <si>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</si>
  <si>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</si>
  <si>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</si>
  <si>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</si>
  <si>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</si>
  <si>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</si>
  <si>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</si>
  <si>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</si>
  <si>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</si>
  <si>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</si>
  <si>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</si>
  <si>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</si>
  <si>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</si>
  <si>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</si>
  <si>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</si>
  <si>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</si>
  <si>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</si>
  <si>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</si>
  <si>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</si>
  <si>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</si>
  <si>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</si>
  <si>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</si>
  <si>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</si>
  <si>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</si>
  <si>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</si>
  <si>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</si>
  <si>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</si>
  <si>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</si>
  <si>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</si>
  <si>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</si>
  <si>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</si>
  <si>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</si>
  <si>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</si>
  <si>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</si>
  <si>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</si>
  <si>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</si>
  <si>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</si>
  <si>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</si>
  <si>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</si>
  <si>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</si>
  <si>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</si>
  <si>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</si>
  <si>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</si>
  <si>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</si>
  <si>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</si>
  <si>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</si>
  <si>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</si>
  <si>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</si>
  <si>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</si>
  <si>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</si>
  <si>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</si>
  <si>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</si>
  <si>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</si>
  <si>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</si>
  <si>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</si>
  <si>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</si>
  <si>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</si>
  <si>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</si>
  <si>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</si>
  <si>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</si>
  <si>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</si>
  <si>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</si>
  <si>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</si>
  <si>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</si>
  <si>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</si>
  <si>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</si>
  <si>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</si>
  <si>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</si>
  <si>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</si>
  <si>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</si>
  <si>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</si>
  <si>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</si>
  <si>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</si>
  <si>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</si>
  <si>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</si>
  <si>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</si>
  <si>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</si>
  <si>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</si>
  <si>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</si>
  <si>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</si>
  <si>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</si>
  <si>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</si>
  <si>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</si>
  <si>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</si>
  <si>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</si>
  <si>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</si>
  <si>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</si>
  <si>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</si>
  <si>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</si>
  <si>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</si>
  <si>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</si>
  <si>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</si>
  <si>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</si>
  <si>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</si>
  <si>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</si>
  <si>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</si>
  <si>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</si>
  <si>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</si>
  <si>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</si>
  <si>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</si>
  <si>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</si>
  <si>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</si>
  <si>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</si>
  <si>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</si>
  <si>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</si>
  <si>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</si>
  <si>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</si>
  <si>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</si>
  <si>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</si>
  <si>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</si>
  <si>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</si>
  <si>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</si>
  <si>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</si>
  <si>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</si>
  <si>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</si>
  <si>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</si>
  <si>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</si>
  <si>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</si>
  <si>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</si>
  <si>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</si>
  <si>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</si>
  <si>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</si>
  <si>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</si>
  <si>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</si>
  <si>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</si>
  <si>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</si>
  <si>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</si>
  <si>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</si>
  <si>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</si>
  <si>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</si>
  <si>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</si>
  <si>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</si>
  <si>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</si>
  <si>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</si>
  <si>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</si>
  <si>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</si>
  <si>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</si>
  <si>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</si>
  <si>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</si>
  <si>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</si>
  <si>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</si>
  <si>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</si>
  <si>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</si>
  <si>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</si>
  <si>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</si>
  <si>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</si>
  <si>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</si>
  <si>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</si>
  <si>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</si>
  <si>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</si>
  <si>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</si>
  <si>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</si>
  <si>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</si>
  <si>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</si>
  <si>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</si>
  <si>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</si>
  <si>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</si>
  <si>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</si>
  <si>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</si>
  <si>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</si>
  <si>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</si>
  <si>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</si>
  <si>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</si>
  <si>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</si>
  <si>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</si>
  <si>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</si>
  <si>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</si>
  <si>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</si>
  <si>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</si>
  <si>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</si>
  <si>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</si>
  <si>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</si>
  <si>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</si>
  <si>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</si>
  <si>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</si>
  <si>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</si>
  <si>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</si>
  <si>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</si>
  <si>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</si>
  <si>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</si>
  <si>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</si>
  <si>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</si>
  <si>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</si>
  <si>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</si>
  <si>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</si>
  <si>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</si>
  <si>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</si>
  <si>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</si>
  <si>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</si>
  <si>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</si>
  <si>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</si>
  <si>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</si>
  <si>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</si>
  <si>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</si>
  <si>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</si>
  <si>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</si>
  <si>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</si>
  <si>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</si>
  <si>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</si>
  <si>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</si>
  <si>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</si>
  <si>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</si>
  <si>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</si>
  <si>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</si>
  <si>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</si>
  <si>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</si>
  <si>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</si>
  <si>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</si>
  <si>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</si>
  <si>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</si>
  <si>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</si>
  <si>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</si>
  <si>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</si>
  <si>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</si>
  <si>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</si>
  <si>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</si>
  <si>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</si>
  <si>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</si>
  <si>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</si>
  <si>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</si>
  <si>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</si>
  <si>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</si>
  <si>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</si>
  <si>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</si>
  <si>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</si>
  <si>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</si>
  <si>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</si>
  <si>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</si>
  <si>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</si>
  <si>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</si>
  <si>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</si>
  <si>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</si>
  <si>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</si>
  <si>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</si>
  <si>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</si>
  <si>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</si>
  <si>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</si>
  <si>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</si>
  <si>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</si>
  <si>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</si>
  <si>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</si>
  <si>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</si>
  <si>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</si>
  <si>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</si>
  <si>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</si>
  <si>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</si>
  <si>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</si>
  <si>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</si>
  <si>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</si>
  <si>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</si>
  <si>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</si>
  <si>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</si>
  <si>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</si>
  <si>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</si>
  <si>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</si>
  <si>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</si>
  <si>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</si>
  <si>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</si>
  <si>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</si>
  <si>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</si>
  <si>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</si>
  <si>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</si>
  <si>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</si>
  <si>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</si>
  <si>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</si>
  <si>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</si>
  <si>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</si>
  <si>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</si>
  <si>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</si>
  <si>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</si>
  <si>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</si>
  <si>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</si>
  <si>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</si>
  <si>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</si>
  <si>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</si>
  <si>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</si>
  <si>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</si>
  <si>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</si>
  <si>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</si>
  <si>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</si>
  <si>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</si>
  <si>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</si>
  <si>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</si>
  <si>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</si>
  <si>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</si>
  <si>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</si>
  <si>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</si>
  <si>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</si>
  <si>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</si>
  <si>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</si>
  <si>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</si>
  <si>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</si>
  <si>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</si>
  <si>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</si>
  <si>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</si>
  <si>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</si>
  <si>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</si>
  <si>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</si>
  <si>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</si>
  <si>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</si>
  <si>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</si>
  <si>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</si>
  <si>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</si>
  <si>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</si>
  <si>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</si>
  <si>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</si>
  <si>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</si>
  <si>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</si>
  <si>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</si>
  <si>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</si>
  <si>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</si>
  <si>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</si>
  <si>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</si>
  <si>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</si>
  <si>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</si>
  <si>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</si>
  <si>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</si>
  <si>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</si>
  <si>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</si>
  <si>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</si>
  <si>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</si>
  <si>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</si>
  <si>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</si>
  <si>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</si>
  <si>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</si>
  <si>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</si>
  <si>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</si>
  <si>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</si>
  <si>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</si>
  <si>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</si>
  <si>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</si>
  <si>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</si>
  <si>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</si>
  <si>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</si>
  <si>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</si>
  <si>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</si>
  <si>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</si>
  <si>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</si>
  <si>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</si>
  <si>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</si>
  <si>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</si>
  <si>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</si>
  <si>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</si>
  <si>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</si>
  <si>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</si>
  <si>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</si>
  <si>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</si>
  <si>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</si>
  <si>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</si>
  <si>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</si>
  <si>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</si>
  <si>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</si>
  <si>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</si>
  <si>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</si>
  <si>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</si>
  <si>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</si>
  <si>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</si>
  <si>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</si>
  <si>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</si>
  <si>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</si>
  <si>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</si>
  <si>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</si>
  <si>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</si>
  <si>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</si>
  <si>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</si>
  <si>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</si>
  <si>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</si>
  <si>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</si>
  <si>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</si>
  <si>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</si>
  <si>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</si>
  <si>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</si>
  <si>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</si>
  <si>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</si>
  <si>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</si>
  <si>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</si>
  <si>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</si>
  <si>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</si>
  <si>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</si>
  <si>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</si>
  <si>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</si>
  <si>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</si>
  <si>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</si>
  <si>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</si>
  <si>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</si>
  <si>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</si>
  <si>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</si>
  <si>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</si>
  <si>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</si>
  <si>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</si>
  <si>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</si>
  <si>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</si>
  <si>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</si>
  <si>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</si>
  <si>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</si>
  <si>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</si>
  <si>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</si>
  <si>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</si>
  <si>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</si>
  <si>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</si>
  <si>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</si>
  <si>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</si>
  <si>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</si>
  <si>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</si>
  <si>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</si>
  <si>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</si>
  <si>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</si>
  <si>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</si>
  <si>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</si>
  <si>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</si>
  <si>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</si>
  <si>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</si>
  <si>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</si>
  <si>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</si>
  <si>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</si>
  <si>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</si>
  <si>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</si>
  <si>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</si>
  <si>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</si>
  <si>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</si>
  <si>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</si>
  <si>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</si>
  <si>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</si>
  <si>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</si>
  <si>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</si>
  <si>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</si>
  <si>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</si>
  <si>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</si>
  <si>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</si>
  <si>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</si>
  <si>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</si>
  <si>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</si>
  <si>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</si>
  <si>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</si>
  <si>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</si>
  <si>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</si>
  <si>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</si>
  <si>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</si>
  <si>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</si>
  <si>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</si>
  <si>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</si>
  <si>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</si>
  <si>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</si>
  <si>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</si>
  <si>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</si>
  <si>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</si>
  <si>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</si>
  <si>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</si>
  <si>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</si>
  <si>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</si>
  <si>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</si>
  <si>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</si>
  <si>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</si>
  <si>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</si>
  <si>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</si>
  <si>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</si>
  <si>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</si>
  <si>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</si>
  <si>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</si>
  <si>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</si>
  <si>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</si>
  <si>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</si>
  <si>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</si>
  <si>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</si>
  <si>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</si>
  <si>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</si>
  <si>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</si>
  <si>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</si>
  <si>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</si>
  <si>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</si>
  <si>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</si>
  <si>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</si>
  <si>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</si>
  <si>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</si>
  <si>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</si>
  <si>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</si>
  <si>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</si>
  <si>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</si>
  <si>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</si>
  <si>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</si>
  <si>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</si>
  <si>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</si>
  <si>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</si>
  <si>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</si>
  <si>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</si>
  <si>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</si>
  <si>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</si>
  <si>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</si>
  <si>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</si>
  <si>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</si>
  <si>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</si>
  <si>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</si>
  <si>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</si>
  <si>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</si>
  <si>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</si>
  <si>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</si>
  <si>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</si>
  <si>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</si>
  <si>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</si>
  <si>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</si>
  <si>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</si>
  <si>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</si>
  <si>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</si>
  <si>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</si>
  <si>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</si>
  <si>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</si>
  <si>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</si>
  <si>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</si>
  <si>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</si>
  <si>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</si>
  <si>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</si>
  <si>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</si>
  <si>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</si>
  <si>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</si>
  <si>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</si>
  <si>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</si>
  <si>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</si>
  <si>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</si>
  <si>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</si>
  <si>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</si>
  <si>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</si>
  <si>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</si>
  <si>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</si>
  <si>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</si>
  <si>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</si>
  <si>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</si>
  <si>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</si>
  <si>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</si>
  <si>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</si>
  <si>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</si>
  <si>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</si>
  <si>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</si>
  <si>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</si>
  <si>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</si>
  <si>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</si>
  <si>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</si>
  <si>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</si>
  <si>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</si>
  <si>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</si>
  <si>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</si>
  <si>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</si>
  <si>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</si>
  <si>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</si>
  <si>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</si>
  <si>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</si>
  <si>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</si>
  <si>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</si>
  <si>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</si>
  <si>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</si>
  <si>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</si>
  <si>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</si>
  <si>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</si>
  <si>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</si>
  <si>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</si>
  <si>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</si>
  <si>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</si>
  <si>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</si>
  <si>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</si>
  <si>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</si>
  <si>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</si>
  <si>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</si>
  <si>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</si>
  <si>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</si>
  <si>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</si>
  <si>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</si>
  <si>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</si>
  <si>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</si>
  <si>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</si>
  <si>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</si>
  <si>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</si>
  <si>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</si>
  <si>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</si>
  <si>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</si>
  <si>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</si>
  <si>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</si>
  <si>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</si>
  <si>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</si>
  <si>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</si>
  <si>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</si>
  <si>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</si>
  <si>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</si>
  <si>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</si>
  <si>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</si>
  <si>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</si>
  <si>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</si>
  <si>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</si>
  <si>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</si>
  <si>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</si>
  <si>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</si>
  <si>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</si>
  <si>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</si>
  <si>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</si>
  <si>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</si>
  <si>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</si>
  <si>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</si>
  <si>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</si>
  <si>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</si>
  <si>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</si>
  <si>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</si>
  <si>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</si>
  <si>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</si>
  <si>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</si>
  <si>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</si>
  <si>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</si>
  <si>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</si>
  <si>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</si>
  <si>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</si>
  <si>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</si>
  <si>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</si>
  <si>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</si>
  <si>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</si>
  <si>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</si>
  <si>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</si>
  <si>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</si>
  <si>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</si>
  <si>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</si>
  <si>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</si>
  <si>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</si>
  <si>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</si>
  <si>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</si>
  <si>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</si>
  <si>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</si>
  <si>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</si>
  <si>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</si>
  <si>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</si>
  <si>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</si>
  <si>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</si>
  <si>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</si>
  <si>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</si>
  <si>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</si>
  <si>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</si>
  <si>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</si>
  <si>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</si>
  <si>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</si>
  <si>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</si>
  <si>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</si>
  <si>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</si>
  <si>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</si>
  <si>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</si>
  <si>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</si>
  <si>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</si>
  <si>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</si>
  <si>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</si>
  <si>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</si>
  <si>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</si>
  <si>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</si>
  <si>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</si>
  <si>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</si>
  <si>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</si>
  <si>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</si>
  <si>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</si>
  <si>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</si>
  <si>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</si>
  <si>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</si>
  <si>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</si>
  <si>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</si>
  <si>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</si>
  <si>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</si>
  <si>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</si>
  <si>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</si>
  <si>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</si>
  <si>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</si>
  <si>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</si>
  <si>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</si>
  <si>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</si>
  <si>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</si>
  <si>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</si>
  <si>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</si>
  <si>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</si>
  <si>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</si>
  <si>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</si>
  <si>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</si>
  <si>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</si>
  <si>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</si>
  <si>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</si>
  <si>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</si>
  <si>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</si>
  <si>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</si>
  <si>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</si>
  <si>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</si>
  <si>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</si>
  <si>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</si>
  <si>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</si>
  <si>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</si>
  <si>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</si>
  <si>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</si>
  <si>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</si>
  <si>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</si>
  <si>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</si>
  <si>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</si>
  <si>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</si>
  <si>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</si>
  <si>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</si>
  <si>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</si>
  <si>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</si>
  <si>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</si>
  <si>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</si>
  <si>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</si>
  <si>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</si>
  <si>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</si>
  <si>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</si>
  <si>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</si>
  <si>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</si>
  <si>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</si>
  <si>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</si>
  <si>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</si>
  <si>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</si>
  <si>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</si>
  <si>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</si>
  <si>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</si>
  <si>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</si>
  <si>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</si>
  <si>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</si>
  <si>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</si>
  <si>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</si>
  <si>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</si>
  <si>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</si>
  <si>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</si>
  <si>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</si>
  <si>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</si>
  <si>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</si>
  <si>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</si>
  <si>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</si>
  <si>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</si>
  <si>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</si>
  <si>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</si>
  <si>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</si>
  <si>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</si>
  <si>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</si>
  <si>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</si>
  <si>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</si>
  <si>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</si>
  <si>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</si>
  <si>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</si>
  <si>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</si>
  <si>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</si>
  <si>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</si>
  <si>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</si>
  <si>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</si>
  <si>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</si>
  <si>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</si>
  <si>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</si>
  <si>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</si>
  <si>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</si>
  <si>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</si>
  <si>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</si>
  <si>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</si>
  <si>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</si>
  <si>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</si>
  <si>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</si>
  <si>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</si>
  <si>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</si>
  <si>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</si>
  <si>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</si>
  <si>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</si>
  <si>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</si>
  <si>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</si>
  <si>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</si>
  <si>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</si>
  <si>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</si>
  <si>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</si>
  <si>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</si>
  <si>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</si>
  <si>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</si>
  <si>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</si>
  <si>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</si>
  <si>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</si>
  <si>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</si>
  <si>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</si>
  <si>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</si>
  <si>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</si>
  <si>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</si>
  <si>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</si>
  <si>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</si>
  <si>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</si>
  <si>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</si>
  <si>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</si>
  <si>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</si>
  <si>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</si>
  <si>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</si>
  <si>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</si>
  <si>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</si>
  <si>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</si>
  <si>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</si>
  <si>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</si>
  <si>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</si>
  <si>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</si>
  <si>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</si>
  <si>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</si>
  <si>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</si>
  <si>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</si>
  <si>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</si>
  <si>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</si>
  <si>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</si>
  <si>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</si>
  <si>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</si>
  <si>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</si>
  <si>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</si>
  <si>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</si>
  <si>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</si>
  <si>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</si>
  <si>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</si>
  <si>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</si>
  <si>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</si>
  <si>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</si>
  <si>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</si>
  <si>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</si>
  <si>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</si>
  <si>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</si>
  <si>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</si>
  <si>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</si>
  <si>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</si>
  <si>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</si>
  <si>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</si>
  <si>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</si>
  <si>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</si>
  <si>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</si>
  <si>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</si>
  <si>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</si>
  <si>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</si>
  <si>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</si>
  <si>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</si>
  <si>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</si>
  <si>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</si>
  <si>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</si>
  <si>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</si>
  <si>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</si>
  <si>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</si>
  <si>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</si>
  <si>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</si>
  <si>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</si>
  <si>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</si>
  <si>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</si>
  <si>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</si>
  <si>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</si>
  <si>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</si>
  <si>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</si>
  <si>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</si>
  <si>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</si>
  <si>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</si>
  <si>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</si>
  <si>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</si>
  <si>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</si>
  <si>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</si>
  <si>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</si>
  <si>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</si>
  <si>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</si>
  <si>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</si>
  <si>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</si>
  <si>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</si>
  <si>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</si>
  <si>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</si>
  <si>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</si>
  <si>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</si>
  <si>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</si>
  <si>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</si>
  <si>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</si>
  <si>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</si>
  <si>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</si>
  <si>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</si>
  <si>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</si>
  <si>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</si>
  <si>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</si>
  <si>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</si>
  <si>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</si>
  <si>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</si>
  <si>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</si>
  <si>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</si>
  <si>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</si>
  <si>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</si>
  <si>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</si>
  <si>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</si>
  <si>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</si>
  <si>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</si>
  <si>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</si>
  <si>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</si>
  <si>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</si>
  <si>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</si>
  <si>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</si>
  <si>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</si>
  <si>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</si>
  <si>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</si>
  <si>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</si>
  <si>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</si>
  <si>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</si>
  <si>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</si>
  <si>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</si>
  <si>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</si>
  <si>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</si>
  <si>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</si>
  <si>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</si>
  <si>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</si>
  <si>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</si>
  <si>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</si>
  <si>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</si>
  <si>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</si>
  <si>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</si>
  <si>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</si>
  <si>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</si>
  <si>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</si>
  <si>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</si>
  <si>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</si>
  <si>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</si>
  <si>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</si>
  <si>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</si>
  <si>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</si>
  <si>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</si>
  <si>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</si>
  <si>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</si>
  <si>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</si>
  <si>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</si>
  <si>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</si>
  <si>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</si>
  <si>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</si>
  <si>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</si>
  <si>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</si>
  <si>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</si>
  <si>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</si>
  <si>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</si>
  <si>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</si>
  <si>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</si>
  <si>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</si>
  <si>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</si>
  <si>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</si>
  <si>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</si>
  <si>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</si>
  <si>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</si>
  <si>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</si>
  <si>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</si>
  <si>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</si>
  <si>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</si>
  <si>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</si>
  <si>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</si>
  <si>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</si>
  <si>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</si>
  <si>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</si>
  <si>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</si>
  <si>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</si>
  <si>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</si>
  <si>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</si>
  <si>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</si>
  <si>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</si>
  <si>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</si>
  <si>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</si>
  <si>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</si>
  <si>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</si>
  <si>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</si>
  <si>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</si>
  <si>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</si>
  <si>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</si>
  <si>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</si>
  <si>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</si>
  <si>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</si>
  <si>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</si>
  <si>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</si>
  <si>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</si>
  <si>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</si>
  <si>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</si>
  <si>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</si>
  <si>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</si>
  <si>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</si>
  <si>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</si>
  <si>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</si>
  <si>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</si>
  <si>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</si>
  <si>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</si>
  <si>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</si>
  <si>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</si>
  <si>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</si>
  <si>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</si>
  <si>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</si>
  <si>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</si>
  <si>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</si>
  <si>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</si>
  <si>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</si>
  <si>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</si>
  <si>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</si>
  <si>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</si>
  <si>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</si>
  <si>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</si>
  <si>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</si>
  <si>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</si>
  <si>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</si>
  <si>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</si>
  <si>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</si>
  <si>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</si>
  <si>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</si>
  <si>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</si>
  <si>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</si>
  <si>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</si>
  <si>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</si>
  <si>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</si>
  <si>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</si>
  <si>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</si>
  <si>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</si>
  <si>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</si>
  <si>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</si>
  <si>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</si>
  <si>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</si>
  <si>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</si>
  <si>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</si>
  <si>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</si>
  <si>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</si>
  <si>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</si>
  <si>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</si>
  <si>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</si>
  <si>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</si>
  <si>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</si>
  <si>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</si>
  <si>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</si>
  <si>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</si>
  <si>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</si>
  <si>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</si>
  <si>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</si>
  <si>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</si>
  <si>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</si>
  <si>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</si>
  <si>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</si>
  <si>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</si>
  <si>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</si>
  <si>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</si>
  <si>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</si>
  <si>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</si>
  <si>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</si>
  <si>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</si>
  <si>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</si>
  <si>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</si>
  <si>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</si>
  <si>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</si>
  <si>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</si>
  <si>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</si>
  <si>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</si>
  <si>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</si>
  <si>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</si>
  <si>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</si>
  <si>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</si>
  <si>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</si>
  <si>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</si>
  <si>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</si>
  <si>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</si>
  <si>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</si>
  <si>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</si>
  <si>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</si>
  <si>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</si>
  <si>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</si>
  <si>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</si>
  <si>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</si>
  <si>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</si>
  <si>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</si>
  <si>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</si>
  <si>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</si>
  <si>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</si>
  <si>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</si>
  <si>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</si>
  <si>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</si>
  <si>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</si>
  <si>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</si>
  <si>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</si>
  <si>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</si>
  <si>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</si>
  <si>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</si>
  <si>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</si>
  <si>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</si>
  <si>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</si>
  <si>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</si>
  <si>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</si>
  <si>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</si>
  <si>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</si>
  <si>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</si>
  <si>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</si>
  <si>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</si>
  <si>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</si>
  <si>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</si>
  <si>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</si>
  <si>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</si>
  <si>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</si>
  <si>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</si>
  <si>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</si>
  <si>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</si>
  <si>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</si>
  <si>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</si>
  <si>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</si>
  <si>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</si>
  <si>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</si>
  <si>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</si>
  <si>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</si>
  <si>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</si>
  <si>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</si>
  <si>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</si>
  <si>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</si>
  <si>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</si>
  <si>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</si>
  <si>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</si>
  <si>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</si>
  <si>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</si>
  <si>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</si>
  <si>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</si>
  <si>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</si>
  <si>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</si>
  <si>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</si>
  <si>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</si>
  <si>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</si>
  <si>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</si>
  <si>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</si>
  <si>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</si>
  <si>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</si>
  <si>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</si>
  <si>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</si>
  <si>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</si>
  <si>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</si>
  <si>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</si>
  <si>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</si>
  <si>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</si>
  <si>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</si>
  <si>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</si>
  <si>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</si>
  <si>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</si>
  <si>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</si>
  <si>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</si>
  <si>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</si>
  <si>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</si>
  <si>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</si>
  <si>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</si>
  <si>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</si>
  <si>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</si>
  <si>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</si>
  <si>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</si>
  <si>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</si>
  <si>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</si>
  <si>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</si>
  <si>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</si>
  <si>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</si>
  <si>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</si>
  <si>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</si>
  <si>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</si>
  <si>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</si>
  <si>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</si>
  <si>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</si>
  <si>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</si>
  <si>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</si>
  <si>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</si>
  <si>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</si>
  <si>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</si>
  <si>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</si>
  <si>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</si>
  <si>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</si>
  <si>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</si>
  <si>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</si>
  <si>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</si>
  <si>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</si>
  <si>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</si>
  <si>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</si>
  <si>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</si>
  <si>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</si>
  <si>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</si>
  <si>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</si>
  <si>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</si>
  <si>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</si>
  <si>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</si>
  <si>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</si>
  <si>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</si>
  <si>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</si>
  <si>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</si>
  <si>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</si>
  <si>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</si>
  <si>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</si>
  <si>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</si>
  <si>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</si>
  <si>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</si>
  <si>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</si>
  <si>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</si>
  <si>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</si>
  <si>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</si>
  <si>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</si>
  <si>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</si>
  <si>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</si>
  <si>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</si>
  <si>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</si>
  <si>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</si>
  <si>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</si>
  <si>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</si>
  <si>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</si>
  <si>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</si>
  <si>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</si>
  <si>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</si>
  <si>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</si>
  <si>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</si>
  <si>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</si>
  <si>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</si>
  <si>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</si>
  <si>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</si>
  <si>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</si>
  <si>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</si>
  <si>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</si>
  <si>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</si>
  <si>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</si>
  <si>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</si>
  <si>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</si>
  <si>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</si>
  <si>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</si>
  <si>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</si>
  <si>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</si>
  <si>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</si>
  <si>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</si>
  <si>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</si>
  <si>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</si>
  <si>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</si>
  <si>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</si>
  <si>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</si>
  <si>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</si>
  <si>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</si>
  <si>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</si>
  <si>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</si>
  <si>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</si>
  <si>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</si>
  <si>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</si>
  <si>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</si>
  <si>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</si>
  <si>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</si>
  <si>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</si>
  <si>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</si>
  <si>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</si>
  <si>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</si>
  <si>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</si>
  <si>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</si>
  <si>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</si>
  <si>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</si>
  <si>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</si>
  <si>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</si>
  <si>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</si>
  <si>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</si>
  <si>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</si>
  <si>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</si>
  <si>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</si>
  <si>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</si>
  <si>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</si>
  <si>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</si>
  <si>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</si>
  <si>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</si>
  <si>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</si>
  <si>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</si>
  <si>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</si>
  <si>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</si>
  <si>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</si>
  <si>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</si>
  <si>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</si>
  <si>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</si>
  <si>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</si>
  <si>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</si>
  <si>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</si>
  <si>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</si>
  <si>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</si>
  <si>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</si>
  <si>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</si>
  <si>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</si>
  <si>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</si>
  <si>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</si>
  <si>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</si>
  <si>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</si>
  <si>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</si>
  <si>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</si>
  <si>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</si>
  <si>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</si>
  <si>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</si>
  <si>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</si>
  <si>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</si>
  <si>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</si>
  <si>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</si>
  <si>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</si>
  <si>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</si>
  <si>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</si>
  <si>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</si>
  <si>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</si>
  <si>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</si>
  <si>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</si>
  <si>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</si>
  <si>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</si>
  <si>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</si>
  <si>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</si>
  <si>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</si>
  <si>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</si>
  <si>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</si>
  <si>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</si>
  <si>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</si>
  <si>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</si>
  <si>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</si>
  <si>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</si>
  <si>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</si>
  <si>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</si>
  <si>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</si>
  <si>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</si>
  <si>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</si>
  <si>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</si>
  <si>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</si>
  <si>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</si>
  <si>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</si>
  <si>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</si>
  <si>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</si>
  <si>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</si>
  <si>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</si>
  <si>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</si>
  <si>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</si>
  <si>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</si>
  <si>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</si>
  <si>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</si>
  <si>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</si>
  <si>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</si>
  <si>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</si>
  <si>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</si>
  <si>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</si>
  <si>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</si>
  <si>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</si>
  <si>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</si>
  <si>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</si>
  <si>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</si>
  <si>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</si>
  <si>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</si>
  <si>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</si>
  <si>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</si>
  <si>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</si>
  <si>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</si>
  <si>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</si>
  <si>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</si>
  <si>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</si>
  <si>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</si>
  <si>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</si>
  <si>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</si>
  <si>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</si>
  <si>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</si>
  <si>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</si>
  <si>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</si>
  <si>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</si>
  <si>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</si>
  <si>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</si>
  <si>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</si>
  <si>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</si>
  <si>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</si>
  <si>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</si>
  <si>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</si>
  <si>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</si>
  <si>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</si>
  <si>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</si>
  <si>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</si>
  <si>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</si>
  <si>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</si>
  <si>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</si>
  <si>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</si>
  <si>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</si>
  <si>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</si>
  <si>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</si>
  <si>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</si>
  <si>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</si>
  <si>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</si>
  <si>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</si>
  <si>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</si>
  <si>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</si>
  <si>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</si>
  <si>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</si>
  <si>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</si>
  <si>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</si>
  <si>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</si>
  <si>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</si>
  <si>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</si>
  <si>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</si>
  <si>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</si>
  <si>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</si>
  <si>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</si>
  <si>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</si>
  <si>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</si>
  <si>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</si>
  <si>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</si>
  <si>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</si>
  <si>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</si>
  <si>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</si>
  <si>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</si>
  <si>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</si>
  <si>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</si>
  <si>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</si>
  <si>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</si>
  <si>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</si>
  <si>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</si>
  <si>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</si>
  <si>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</si>
  <si>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</si>
  <si>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</si>
  <si>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</si>
  <si>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</si>
  <si>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</si>
  <si>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</si>
  <si>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</si>
  <si>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</si>
  <si>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</si>
  <si>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</si>
  <si>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</si>
  <si>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</si>
  <si>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</si>
  <si>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</si>
  <si>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</si>
  <si>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</si>
  <si>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</si>
  <si>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</si>
  <si>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</si>
  <si>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</si>
  <si>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</si>
  <si>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</si>
  <si>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</si>
  <si>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</si>
  <si>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</si>
  <si>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</si>
  <si>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</si>
  <si>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</si>
  <si>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</si>
  <si>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</si>
  <si>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</si>
  <si>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</si>
  <si>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</si>
  <si>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</si>
  <si>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</si>
  <si>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</si>
  <si>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</si>
  <si>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</si>
  <si>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</si>
  <si>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</si>
  <si>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</si>
  <si>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</si>
  <si>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</si>
  <si>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</si>
  <si>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</si>
  <si>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</si>
  <si>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</si>
  <si>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</si>
  <si>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</si>
  <si>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</si>
  <si>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</si>
  <si>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</si>
  <si>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</si>
  <si>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</si>
  <si>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</si>
  <si>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</si>
  <si>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</si>
  <si>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</si>
  <si>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</si>
  <si>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</si>
  <si>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</si>
  <si>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</si>
  <si>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</si>
  <si>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</si>
  <si>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</si>
  <si>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</si>
  <si>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</si>
  <si>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</si>
  <si>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</si>
  <si>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</si>
  <si>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</si>
  <si>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</si>
  <si>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</si>
  <si>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</si>
  <si>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</si>
  <si>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</si>
  <si>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</si>
  <si>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</si>
  <si>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</si>
  <si>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</si>
  <si>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</si>
  <si>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</si>
  <si>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</si>
  <si>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</si>
  <si>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</si>
  <si>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</si>
  <si>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</si>
  <si>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</si>
  <si>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</si>
  <si>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</si>
  <si>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</si>
  <si>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</si>
  <si>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</si>
  <si>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</si>
  <si>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</si>
  <si>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</si>
  <si>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</si>
  <si>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</si>
  <si>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</si>
  <si>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</si>
  <si>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</si>
  <si>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</si>
  <si>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</si>
  <si>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</si>
  <si>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</si>
  <si>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</si>
  <si>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</si>
  <si>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</si>
  <si>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</si>
  <si>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</si>
  <si>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</si>
  <si>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</si>
  <si>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</si>
  <si>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</si>
  <si>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</si>
  <si>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</si>
  <si>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</si>
  <si>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</si>
  <si>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</si>
  <si>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</si>
  <si>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</si>
  <si>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</si>
  <si>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</si>
  <si>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</si>
  <si>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</si>
  <si>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</si>
  <si>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</si>
  <si>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</si>
  <si>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</si>
  <si>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</si>
  <si>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</si>
  <si>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</si>
  <si>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</si>
  <si>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</si>
  <si>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</si>
  <si>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</si>
  <si>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</si>
  <si>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</si>
  <si>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</si>
  <si>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</si>
  <si>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</si>
  <si>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</si>
  <si>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</si>
  <si>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</si>
  <si>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</si>
  <si>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</si>
  <si>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</si>
  <si>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</si>
  <si>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</si>
  <si>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</si>
  <si>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</si>
  <si>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</si>
  <si>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</si>
  <si>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</si>
  <si>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</si>
  <si>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</si>
  <si>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</si>
  <si>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</si>
  <si>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</si>
  <si>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</si>
  <si>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</si>
  <si>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</si>
  <si>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</si>
  <si>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</si>
  <si>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</si>
  <si>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</si>
  <si>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</si>
  <si>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</si>
  <si>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</si>
  <si>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</si>
  <si>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</si>
  <si>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</si>
  <si>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</si>
  <si>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</si>
  <si>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</si>
  <si>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</si>
  <si>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</si>
  <si>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</si>
  <si>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</si>
  <si>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</si>
  <si>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</si>
  <si>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</si>
  <si>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</si>
  <si>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</si>
  <si>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</si>
  <si>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</si>
  <si>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</si>
  <si>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</si>
  <si>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</si>
  <si>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</si>
  <si>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</si>
  <si>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</si>
  <si>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</si>
  <si>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</si>
  <si>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</si>
  <si>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</si>
  <si>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</si>
  <si>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</si>
  <si>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</si>
  <si>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</si>
  <si>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</si>
  <si>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</si>
  <si>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</si>
  <si>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</si>
  <si>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</si>
  <si>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</si>
  <si>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</si>
  <si>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</si>
  <si>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</si>
  <si>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</si>
  <si>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</si>
  <si>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</si>
  <si>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</si>
  <si>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</si>
  <si>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</si>
  <si>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</si>
  <si>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</si>
  <si>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</si>
  <si>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</si>
  <si>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</si>
  <si>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</si>
  <si>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</si>
  <si>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</si>
  <si>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</si>
  <si>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</si>
  <si>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</si>
  <si>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</si>
  <si>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</si>
  <si>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</si>
  <si>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</si>
  <si>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</si>
  <si>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</si>
  <si>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</si>
  <si>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</si>
  <si>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</si>
  <si>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</si>
  <si>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</si>
  <si>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</si>
  <si>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</si>
  <si>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</si>
  <si>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</si>
  <si>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</si>
  <si>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</si>
  <si>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</si>
  <si>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</si>
  <si>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</si>
  <si>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</si>
  <si>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</si>
  <si>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</si>
  <si>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</si>
  <si>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</si>
  <si>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</si>
  <si>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</si>
  <si>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</si>
  <si>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</si>
  <si>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</si>
  <si>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</si>
  <si>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</si>
  <si>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</si>
  <si>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</si>
  <si>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</si>
  <si>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</si>
  <si>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</si>
  <si>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</si>
  <si>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</si>
  <si>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</si>
  <si>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</si>
  <si>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</si>
  <si>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</si>
  <si>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</si>
  <si>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</si>
  <si>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</si>
  <si>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</si>
  <si>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</si>
  <si>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</si>
  <si>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</si>
  <si>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</si>
  <si>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</si>
  <si>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</si>
  <si>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</si>
  <si>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</si>
  <si>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</si>
  <si>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</si>
  <si>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</si>
  <si>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</si>
  <si>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</si>
  <si>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</si>
  <si>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</si>
  <si>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</si>
  <si>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</si>
  <si>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</si>
  <si>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</si>
  <si>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</si>
  <si>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</si>
  <si>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</si>
  <si>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</si>
  <si>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</si>
  <si>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</si>
  <si>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</si>
  <si>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</si>
  <si>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</si>
  <si>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</si>
  <si>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</si>
  <si>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</si>
  <si>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</si>
  <si>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</si>
  <si>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</si>
  <si>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</si>
  <si>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</si>
  <si>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</si>
  <si>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</si>
  <si>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</si>
  <si>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</si>
  <si>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</si>
  <si>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</si>
  <si>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</si>
  <si>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</si>
  <si>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</si>
  <si>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</si>
  <si>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</si>
  <si>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</si>
  <si>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</si>
  <si>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</si>
  <si>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</si>
  <si>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</si>
  <si>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</si>
  <si>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</si>
  <si>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</si>
  <si>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</si>
  <si>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</si>
  <si>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</si>
  <si>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</si>
  <si>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</si>
  <si>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</si>
  <si>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</si>
  <si>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</si>
  <si>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</si>
  <si>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</si>
  <si>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</si>
  <si>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</si>
  <si>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</si>
  <si>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</si>
  <si>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</si>
  <si>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</si>
  <si>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</si>
  <si>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</si>
  <si>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</si>
  <si>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</si>
  <si>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</si>
  <si>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</si>
  <si>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</si>
  <si>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</si>
  <si>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</si>
  <si>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</si>
  <si>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</si>
  <si>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</si>
  <si>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</si>
  <si>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</si>
  <si>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</si>
  <si>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</si>
  <si>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</si>
  <si>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</si>
  <si>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</si>
  <si>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</si>
  <si>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</si>
  <si>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</si>
  <si>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</si>
  <si>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</si>
  <si>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</si>
  <si>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</si>
  <si>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</si>
  <si>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</si>
  <si>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</si>
  <si>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</si>
  <si>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</si>
  <si>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</si>
  <si>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</si>
  <si>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</si>
  <si>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</si>
  <si>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</si>
  <si>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</si>
  <si>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</si>
  <si>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</si>
  <si>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</si>
  <si>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</si>
  <si>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</si>
  <si>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</si>
  <si>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</si>
  <si>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</si>
  <si>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</si>
  <si>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</si>
  <si>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</si>
  <si>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</si>
  <si>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</si>
  <si>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</si>
  <si>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</si>
  <si>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</si>
  <si>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</si>
  <si>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</si>
  <si>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</si>
  <si>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</si>
  <si>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</si>
  <si>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</si>
  <si>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</si>
  <si>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</si>
  <si>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</si>
  <si>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</si>
  <si>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</si>
  <si>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</si>
  <si>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</si>
  <si>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</si>
  <si>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</si>
  <si>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</si>
  <si>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</si>
  <si>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</si>
  <si>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</si>
  <si>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</si>
  <si>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</si>
  <si>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</si>
  <si>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</si>
  <si>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</si>
  <si>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</si>
  <si>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</si>
  <si>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</si>
  <si>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</si>
  <si>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</si>
  <si>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</si>
  <si>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</si>
  <si>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</si>
  <si>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</si>
  <si>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</si>
  <si>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</si>
  <si>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</si>
  <si>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</si>
  <si>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</si>
  <si>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</si>
  <si>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</si>
  <si>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</si>
  <si>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</si>
  <si>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</si>
  <si>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</si>
  <si>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</si>
  <si>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</si>
  <si>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</si>
  <si>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</si>
  <si>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</si>
  <si>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</si>
  <si>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</si>
  <si>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</si>
  <si>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</si>
  <si>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</si>
  <si>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</si>
  <si>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</si>
  <si>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</si>
  <si>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</si>
  <si>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</si>
  <si>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</si>
  <si>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</si>
  <si>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</si>
  <si>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</si>
  <si>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</si>
  <si>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</si>
  <si>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</si>
  <si>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</si>
  <si>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</si>
  <si>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</si>
  <si>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</si>
  <si>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</si>
  <si>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</si>
  <si>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</si>
  <si>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</si>
  <si>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</si>
  <si>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</si>
  <si>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</si>
  <si>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</si>
  <si>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</si>
  <si>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</si>
  <si>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</si>
  <si>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</si>
  <si>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</si>
  <si>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</si>
  <si>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</si>
  <si>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</si>
  <si>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</si>
  <si>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</si>
  <si>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</si>
  <si>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</si>
  <si>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</si>
  <si>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</si>
  <si>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</si>
  <si>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</si>
  <si>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</si>
  <si>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</si>
  <si>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</si>
  <si>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</si>
  <si>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</si>
  <si>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</si>
  <si>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</si>
  <si>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</si>
  <si>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</si>
  <si>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</si>
  <si>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</si>
  <si>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</si>
  <si>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</si>
  <si>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</si>
  <si>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</si>
  <si>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</si>
  <si>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</si>
  <si>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</si>
  <si>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</si>
  <si>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</si>
  <si>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</si>
  <si>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</si>
  <si>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</si>
  <si>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</si>
  <si>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</si>
  <si>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</si>
  <si>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</si>
  <si>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</si>
  <si>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</si>
  <si>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</si>
  <si>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</si>
  <si>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</si>
  <si>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</si>
  <si>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</si>
  <si>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</si>
  <si>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</si>
  <si>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</si>
  <si>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</si>
  <si>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</si>
  <si>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</si>
  <si>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</si>
  <si>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</si>
  <si>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</si>
  <si>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</si>
  <si>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</si>
  <si>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</si>
  <si>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</si>
  <si>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</si>
  <si>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</si>
  <si>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</si>
  <si>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</si>
  <si>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</si>
  <si>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</si>
  <si>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</si>
  <si>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</si>
  <si>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</si>
  <si>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</si>
  <si>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</si>
  <si>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</si>
  <si>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</si>
  <si>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</si>
  <si>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</si>
  <si>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</si>
  <si>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</si>
  <si>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</si>
  <si>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</si>
  <si>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</si>
  <si>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</si>
  <si>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</si>
  <si>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</si>
  <si>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</si>
  <si>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</si>
  <si>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</si>
  <si>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</si>
  <si>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</si>
  <si>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</si>
  <si>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</si>
  <si>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</si>
  <si>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</si>
  <si>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</si>
  <si>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</si>
  <si>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</si>
  <si>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</si>
  <si>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</si>
  <si>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</si>
  <si>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</si>
  <si>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</si>
  <si>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</si>
  <si>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</si>
  <si>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</si>
  <si>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</si>
  <si>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</si>
  <si>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</si>
  <si>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</si>
  <si>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</si>
  <si>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</si>
  <si>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</si>
  <si>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</si>
  <si>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</si>
  <si>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</si>
  <si>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</si>
  <si>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</si>
  <si>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</si>
  <si>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</si>
  <si>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</si>
  <si>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</si>
  <si>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</si>
  <si>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</si>
  <si>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</si>
  <si>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</si>
  <si>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</si>
  <si>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</si>
  <si>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</si>
  <si>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</si>
  <si>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</si>
  <si>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</si>
  <si>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</si>
  <si>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</si>
  <si>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</si>
  <si>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</si>
  <si>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</si>
  <si>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</si>
  <si>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</si>
  <si>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</si>
  <si>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</si>
  <si>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</si>
  <si>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</si>
  <si>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</si>
  <si>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</si>
  <si>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</si>
  <si>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</si>
  <si>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</si>
  <si>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</si>
  <si>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</si>
  <si>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</si>
  <si>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</si>
  <si>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</si>
  <si>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</si>
  <si>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</si>
  <si>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</si>
  <si>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</si>
  <si>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</si>
  <si>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</si>
  <si>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</si>
  <si>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</si>
  <si>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</si>
  <si>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</si>
  <si>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</si>
  <si>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</si>
  <si>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</si>
  <si>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</si>
  <si>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</si>
  <si>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</si>
  <si>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</si>
  <si>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</si>
  <si>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</si>
  <si>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</si>
  <si>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</si>
  <si>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</si>
  <si>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</si>
  <si>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</si>
  <si>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</si>
  <si>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</si>
  <si>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</si>
  <si>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</si>
  <si>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</si>
  <si>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</si>
  <si>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</si>
  <si>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</si>
  <si>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</si>
  <si>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</si>
  <si>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</si>
  <si>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</si>
  <si>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</si>
  <si>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</si>
  <si>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</si>
  <si>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</si>
  <si>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</si>
  <si>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</si>
  <si>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</si>
  <si>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</si>
  <si>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</si>
  <si>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</si>
  <si>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</si>
  <si>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</si>
  <si>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</si>
  <si>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</si>
  <si>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</si>
  <si>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</si>
  <si>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</si>
  <si>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</si>
  <si>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</si>
  <si>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</si>
  <si>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</si>
  <si>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</si>
  <si>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</si>
  <si>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</si>
  <si>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</si>
  <si>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</si>
  <si>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</si>
  <si>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</si>
  <si>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</si>
  <si>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</si>
  <si>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</si>
  <si>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</si>
  <si>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</si>
  <si>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</si>
  <si>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</si>
  <si>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</si>
  <si>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</si>
  <si>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</si>
  <si>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</si>
  <si>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</si>
  <si>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</si>
  <si>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</si>
  <si>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</si>
  <si>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</si>
  <si>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</si>
  <si>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</si>
  <si>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</si>
  <si>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</si>
  <si>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</si>
  <si>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</si>
  <si>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</si>
  <si>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</si>
  <si>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</si>
  <si>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</si>
  <si>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</si>
  <si>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</si>
  <si>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</si>
  <si>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</si>
  <si>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</si>
  <si>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</si>
  <si>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</si>
  <si>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</si>
  <si>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</si>
  <si>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</si>
  <si>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</si>
  <si>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</si>
  <si>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</si>
  <si>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</si>
  <si>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</si>
  <si>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</si>
  <si>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</si>
  <si>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</si>
  <si>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</si>
  <si>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</si>
  <si>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</si>
  <si>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</si>
  <si>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</si>
  <si>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</si>
  <si>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</si>
  <si>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</si>
  <si>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</si>
  <si>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</si>
  <si>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</si>
  <si>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</si>
  <si>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</si>
  <si>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</si>
  <si>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</si>
  <si>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</si>
  <si>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</si>
  <si>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</si>
  <si>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</si>
  <si>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</si>
  <si>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</si>
  <si>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</si>
  <si>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</si>
  <si>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</si>
  <si>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</si>
  <si>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</si>
  <si>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</si>
  <si>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</si>
  <si>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</si>
  <si>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</si>
  <si>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</si>
  <si>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</si>
  <si>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</si>
  <si>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</si>
  <si>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</si>
  <si>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</si>
  <si>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</si>
  <si>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</si>
  <si>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</si>
  <si>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</si>
  <si>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</si>
  <si>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</si>
  <si>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</si>
  <si>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</si>
  <si>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</si>
  <si>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</si>
  <si>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</si>
  <si>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</si>
  <si>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</si>
  <si>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</si>
  <si>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</si>
  <si>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</si>
  <si>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</si>
  <si>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</si>
  <si>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</si>
  <si>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</si>
  <si>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</si>
  <si>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</si>
  <si>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</si>
  <si>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</si>
  <si>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</si>
  <si>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</si>
  <si>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</si>
  <si>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</si>
  <si>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</si>
  <si>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</si>
  <si>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</si>
  <si>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</si>
  <si>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</si>
  <si>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</si>
  <si>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</si>
  <si>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</si>
  <si>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</si>
  <si>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</si>
  <si>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</si>
  <si>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</si>
  <si>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</si>
  <si>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</si>
  <si>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</si>
  <si>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</si>
  <si>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</si>
  <si>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</si>
  <si>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</si>
  <si>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</si>
  <si>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</si>
  <si>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</si>
  <si>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</si>
  <si>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</si>
  <si>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</si>
  <si>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</si>
  <si>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</si>
  <si>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</si>
  <si>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</si>
  <si>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</si>
  <si>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</si>
  <si>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</si>
  <si>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</si>
  <si>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</si>
  <si>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</si>
  <si>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</si>
  <si>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</si>
  <si>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</si>
  <si>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</si>
  <si>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</si>
  <si>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</si>
  <si>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</si>
  <si>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</si>
  <si>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</si>
  <si>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</si>
  <si>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</si>
  <si>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</si>
  <si>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</si>
  <si>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</si>
  <si>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</si>
  <si>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</si>
  <si>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</si>
  <si>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</si>
  <si>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</si>
  <si>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</si>
  <si>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</si>
  <si>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</si>
  <si>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</si>
  <si>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</si>
  <si>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</si>
  <si>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</si>
  <si>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</si>
  <si>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</si>
  <si>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</si>
  <si>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</si>
  <si>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</si>
  <si>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</si>
  <si>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</si>
  <si>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</si>
  <si>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</si>
  <si>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</si>
  <si>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</si>
  <si>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</si>
  <si>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</si>
  <si>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</si>
  <si>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</si>
  <si>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</si>
  <si>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</si>
  <si>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</si>
  <si>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</si>
  <si>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</si>
  <si>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</si>
  <si>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</si>
  <si>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</si>
  <si>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</si>
  <si>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</si>
  <si>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</si>
  <si>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</si>
  <si>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</si>
  <si>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</si>
  <si>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</si>
  <si>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</si>
  <si>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</si>
  <si>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</si>
  <si>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</si>
  <si>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</si>
  <si>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</si>
  <si>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</si>
  <si>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</si>
  <si>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</si>
  <si>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</si>
  <si>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</si>
  <si>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</si>
  <si>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</si>
  <si>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</si>
  <si>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</si>
  <si>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</si>
  <si>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</si>
  <si>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</si>
  <si>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</si>
  <si>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</si>
  <si>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</si>
  <si>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</si>
  <si>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</si>
  <si>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</si>
  <si>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</si>
  <si>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</si>
  <si>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</si>
  <si>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</si>
  <si>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</si>
  <si>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</si>
  <si>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</si>
  <si>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</si>
  <si>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</si>
  <si>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</si>
  <si>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</si>
  <si>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</si>
  <si>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</si>
  <si>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</si>
  <si>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</si>
  <si>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</si>
  <si>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</si>
  <si>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</si>
  <si>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</si>
  <si>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</si>
  <si>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</si>
  <si>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</si>
  <si>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</si>
  <si>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</si>
  <si>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</si>
  <si>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</si>
  <si>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</si>
  <si>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</si>
  <si>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</si>
  <si>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</si>
  <si>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</si>
  <si>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</si>
  <si>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</si>
  <si>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</si>
  <si>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</si>
  <si>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</si>
  <si>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</si>
  <si>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</si>
  <si>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</si>
  <si>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</si>
  <si>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</si>
  <si>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</si>
  <si>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</si>
  <si>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</si>
  <si>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</si>
  <si>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</si>
  <si>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</si>
  <si>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</si>
  <si>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</si>
  <si>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</si>
  <si>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</si>
  <si>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</si>
  <si>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</si>
  <si>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</si>
  <si>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</si>
  <si>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</si>
  <si>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</si>
  <si>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</si>
  <si>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</si>
  <si>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</si>
  <si>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</si>
  <si>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</si>
  <si>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</si>
  <si>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</si>
  <si>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</si>
  <si>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</si>
  <si>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</si>
  <si>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</si>
  <si>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</si>
  <si>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</si>
  <si>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</si>
  <si>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</si>
  <si>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</si>
  <si>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</si>
  <si>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</si>
  <si>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</si>
  <si>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</si>
  <si>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</si>
  <si>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</si>
  <si>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</si>
  <si>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</si>
  <si>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</si>
  <si>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</si>
  <si>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</si>
  <si>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</si>
  <si>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</si>
  <si>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</si>
  <si>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</si>
  <si>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</si>
  <si>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</si>
  <si>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</si>
  <si>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</si>
  <si>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</si>
  <si>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</si>
  <si>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</si>
  <si>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</si>
  <si>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</si>
  <si>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</si>
  <si>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</si>
  <si>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</si>
  <si>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</si>
  <si>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</si>
  <si>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</si>
  <si>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</si>
  <si>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</si>
  <si>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</si>
  <si>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</si>
  <si>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</si>
  <si>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</si>
  <si>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</si>
  <si>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</si>
  <si>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</si>
  <si>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</si>
  <si>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</si>
  <si>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</si>
  <si>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</si>
  <si>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</si>
  <si>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</si>
  <si>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</si>
  <si>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</si>
  <si>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</si>
  <si>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</si>
  <si>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</si>
  <si>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</si>
  <si>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</si>
  <si>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</si>
  <si>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</si>
  <si>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</si>
  <si>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</si>
  <si>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</si>
  <si>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</si>
  <si>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</si>
  <si>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</si>
  <si>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</si>
  <si>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</si>
  <si>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</si>
  <si>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</si>
  <si>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</si>
  <si>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</si>
  <si>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</si>
  <si>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</si>
  <si>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</si>
  <si>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</si>
  <si>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</si>
  <si>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</si>
  <si>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</si>
  <si>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</si>
  <si>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</si>
  <si>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</si>
  <si>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</si>
  <si>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</si>
  <si>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</si>
  <si>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</si>
  <si>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</si>
  <si>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</si>
  <si>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</si>
  <si>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</si>
  <si>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</si>
  <si>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</si>
  <si>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</si>
  <si>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</si>
  <si>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</si>
  <si>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</si>
  <si>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</si>
  <si>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</si>
  <si>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</si>
  <si>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</si>
  <si>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</si>
  <si>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</si>
  <si>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</si>
  <si>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</si>
  <si>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</si>
  <si>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</si>
  <si>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</si>
  <si>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</si>
  <si>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</si>
  <si>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</si>
  <si>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</si>
  <si>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</si>
  <si>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</si>
  <si>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</si>
  <si>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</si>
  <si>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</si>
  <si>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</si>
  <si>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</si>
  <si>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</si>
  <si>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</si>
  <si>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</si>
  <si>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</si>
  <si>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</si>
  <si>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</si>
  <si>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</si>
  <si>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</si>
  <si>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</si>
  <si>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</si>
  <si>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</si>
  <si>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</si>
  <si>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</si>
  <si>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</si>
  <si>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</si>
  <si>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</si>
  <si>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</si>
  <si>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</si>
  <si>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</si>
  <si>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</si>
  <si>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</si>
  <si>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</si>
  <si>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</si>
  <si>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</si>
  <si>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</si>
  <si>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</si>
  <si>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</si>
  <si>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</si>
  <si>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</si>
  <si>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</si>
  <si>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</si>
  <si>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</si>
  <si>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</si>
  <si>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</si>
  <si>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</si>
  <si>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</si>
  <si>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</si>
  <si>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</si>
  <si>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</si>
  <si>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</si>
  <si>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</si>
  <si>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</si>
  <si>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</si>
  <si>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</si>
  <si>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</si>
  <si>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</si>
  <si>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</si>
  <si>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</si>
  <si>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</si>
  <si>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</si>
  <si>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</si>
  <si>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</si>
  <si>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</si>
  <si>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</si>
  <si>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</si>
  <si>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</si>
  <si>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</si>
  <si>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</si>
  <si>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</si>
  <si>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</si>
  <si>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</si>
  <si>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</si>
  <si>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</si>
  <si>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</si>
  <si>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</si>
  <si>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</si>
  <si>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</si>
  <si>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</si>
  <si>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</si>
  <si>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</si>
  <si>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</si>
  <si>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</si>
  <si>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</si>
  <si>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</si>
  <si>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</si>
  <si>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</si>
  <si>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</si>
  <si>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</si>
  <si>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</si>
  <si>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</si>
  <si>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</si>
  <si>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</si>
  <si>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</si>
  <si>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</si>
  <si>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</si>
  <si>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</si>
  <si>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</si>
  <si>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</si>
  <si>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</si>
  <si>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</si>
  <si>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</si>
  <si>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</si>
  <si>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</si>
  <si>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</si>
  <si>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</si>
  <si>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</si>
  <si>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</si>
  <si>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</si>
  <si>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</si>
  <si>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</si>
  <si>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</si>
  <si>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</si>
  <si>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</si>
  <si>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</si>
  <si>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</si>
  <si>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</si>
  <si>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</si>
  <si>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</si>
  <si>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</si>
  <si>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</si>
  <si>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</si>
  <si>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</si>
  <si>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</si>
  <si>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</si>
  <si>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</si>
  <si>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</si>
  <si>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</si>
  <si>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</si>
  <si>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</si>
  <si>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</si>
  <si>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</si>
  <si>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</si>
  <si>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</si>
  <si>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</si>
  <si>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</si>
  <si>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</si>
  <si>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</si>
  <si>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</si>
  <si>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</si>
  <si>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</si>
  <si>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</si>
  <si>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</si>
  <si>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</si>
  <si>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</si>
  <si>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</si>
  <si>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</si>
  <si>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</si>
  <si>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</si>
  <si>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</si>
  <si>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</si>
  <si>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</si>
  <si>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</si>
  <si>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</si>
  <si>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</si>
  <si>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</si>
  <si>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</si>
  <si>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</si>
  <si>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</si>
  <si>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</si>
  <si>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</si>
  <si>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</si>
  <si>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</si>
  <si>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</si>
  <si>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</si>
  <si>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</si>
  <si>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</si>
  <si>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</si>
  <si>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</si>
  <si>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</si>
  <si>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</si>
  <si>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</si>
  <si>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</si>
  <si>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</si>
  <si>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</si>
  <si>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</si>
  <si>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</si>
  <si>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</si>
  <si>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</si>
  <si>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</si>
  <si>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</si>
  <si>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</si>
  <si>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</si>
  <si>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</si>
  <si>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</si>
  <si>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</si>
  <si>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</si>
  <si>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</si>
  <si>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</si>
  <si>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</si>
  <si>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</si>
  <si>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</si>
  <si>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</si>
  <si>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</si>
  <si>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</si>
  <si>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</si>
  <si>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</si>
  <si>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</si>
  <si>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</si>
  <si>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</si>
  <si>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</si>
  <si>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</si>
  <si>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</si>
  <si>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</si>
  <si>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</si>
  <si>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</si>
  <si>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</si>
  <si>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</si>
  <si>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</si>
  <si>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</si>
  <si>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</si>
  <si>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</si>
  <si>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</si>
  <si>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</si>
  <si>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</si>
  <si>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</si>
  <si>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</si>
  <si>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</si>
  <si>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</si>
  <si>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</si>
  <si>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</si>
  <si>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</si>
  <si>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</si>
  <si>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</si>
  <si>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</si>
  <si>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</si>
  <si>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</si>
  <si>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</si>
  <si>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</si>
  <si>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</si>
  <si>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</si>
  <si>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</si>
  <si>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</si>
  <si>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</si>
  <si>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</si>
  <si>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</si>
  <si>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</si>
  <si>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</si>
  <si>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</si>
  <si>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</si>
  <si>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</si>
  <si>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</si>
  <si>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</si>
  <si>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</si>
  <si>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</si>
  <si>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</si>
  <si>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</si>
  <si>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</si>
  <si>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</si>
  <si>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</si>
  <si>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</si>
  <si>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</si>
  <si>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</si>
  <si>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</si>
  <si>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</si>
  <si>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</si>
  <si>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</si>
  <si>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</si>
  <si>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</si>
  <si>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</si>
  <si>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</si>
  <si>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</si>
  <si>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</si>
  <si>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</si>
  <si>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</si>
  <si>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</si>
  <si>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</si>
  <si>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</si>
  <si>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</si>
  <si>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</si>
  <si>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</si>
  <si>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</si>
  <si>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</si>
  <si>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</si>
  <si>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</si>
  <si>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</si>
  <si>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</si>
  <si>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</si>
  <si>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</si>
  <si>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</si>
  <si>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</si>
  <si>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</si>
  <si>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</si>
  <si>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</si>
  <si>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</si>
  <si>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</si>
  <si>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</si>
  <si>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</si>
  <si>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</si>
  <si>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</si>
  <si>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</si>
  <si>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</si>
  <si>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</si>
  <si>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</si>
  <si>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</si>
  <si>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</si>
  <si>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</si>
  <si>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</si>
  <si>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</si>
  <si>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</si>
  <si>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</si>
  <si>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</si>
  <si>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</si>
  <si>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</si>
  <si>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</si>
  <si>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</si>
  <si>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</si>
  <si>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</si>
  <si>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</si>
  <si>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</si>
  <si>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</si>
  <si>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</si>
  <si>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</si>
  <si>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</si>
  <si>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</si>
  <si>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</si>
  <si>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</si>
  <si>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</si>
  <si>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</si>
  <si>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</si>
  <si>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</si>
  <si>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</si>
  <si>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</si>
  <si>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</si>
  <si>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</si>
  <si>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</si>
  <si>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</si>
  <si>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</si>
  <si>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</si>
  <si>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</si>
  <si>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</si>
  <si>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</si>
  <si>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</si>
  <si>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</si>
  <si>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</si>
  <si>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</si>
  <si>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</si>
  <si>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</si>
  <si>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</si>
  <si>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</si>
  <si>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</si>
  <si>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</si>
  <si>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</si>
  <si>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</si>
  <si>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</si>
  <si>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</si>
  <si>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</si>
  <si>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</si>
  <si>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</si>
  <si>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</si>
  <si>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</si>
  <si>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</si>
  <si>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</si>
  <si>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</si>
  <si>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</si>
  <si>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</si>
  <si>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</si>
  <si>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</si>
  <si>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</si>
  <si>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</si>
  <si>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</si>
  <si>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</si>
  <si>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</si>
  <si>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</si>
  <si>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</si>
  <si>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</si>
  <si>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</si>
  <si>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</si>
  <si>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</si>
  <si>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</si>
  <si>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</si>
  <si>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</si>
  <si>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</si>
  <si>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</si>
  <si>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</si>
  <si>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</si>
  <si>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</si>
  <si>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</si>
  <si>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</si>
  <si>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</si>
  <si>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</si>
  <si>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</si>
  <si>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</si>
  <si>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</si>
  <si>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</si>
  <si>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</si>
  <si>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</si>
  <si>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</si>
  <si>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</si>
  <si>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</si>
  <si>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</si>
  <si>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</si>
  <si>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</si>
  <si>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</si>
  <si>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</si>
  <si>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</si>
  <si>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</si>
  <si>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</si>
  <si>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</si>
  <si>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</si>
  <si>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</si>
  <si>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</si>
  <si>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</si>
  <si>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</si>
  <si>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</si>
  <si>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</si>
  <si>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</si>
  <si>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</si>
  <si>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</si>
  <si>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</si>
  <si>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</si>
  <si>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</si>
  <si>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</si>
  <si>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</si>
  <si>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</si>
  <si>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</si>
  <si>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</si>
  <si>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</si>
  <si>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</si>
  <si>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</si>
  <si>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</si>
  <si>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</si>
  <si>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</si>
  <si>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</si>
  <si>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</si>
  <si>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</si>
  <si>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</si>
  <si>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</si>
  <si>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</si>
  <si>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</si>
  <si>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</si>
  <si>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</si>
  <si>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</si>
  <si>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</si>
  <si>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</si>
  <si>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</si>
  <si>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</si>
  <si>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</si>
  <si>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</si>
  <si>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</si>
  <si>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</si>
  <si>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</si>
  <si>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</si>
  <si>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</si>
  <si>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</si>
  <si>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</si>
  <si>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</si>
  <si>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</si>
  <si>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</si>
  <si>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</si>
  <si>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</si>
  <si>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</si>
  <si>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</si>
  <si>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</si>
  <si>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</si>
  <si>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</si>
  <si>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</si>
  <si>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</si>
  <si>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</si>
  <si>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</si>
  <si>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</si>
  <si>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</si>
  <si>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</si>
  <si>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</si>
  <si>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</si>
  <si>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</si>
  <si>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</si>
  <si>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</si>
  <si>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</si>
  <si>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</si>
  <si>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</si>
  <si>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</si>
  <si>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</si>
  <si>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</si>
  <si>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</si>
  <si>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</si>
  <si>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</si>
  <si>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</si>
  <si>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</si>
  <si>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</si>
  <si>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</si>
  <si>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</si>
  <si>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</si>
  <si>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</si>
  <si>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</si>
  <si>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</si>
  <si>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</si>
  <si>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</si>
  <si>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</si>
  <si>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</si>
  <si>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</si>
  <si>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</si>
  <si>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</si>
  <si>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</si>
  <si>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</si>
  <si>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</si>
  <si>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</si>
  <si>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</si>
  <si>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</si>
  <si>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</si>
  <si>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</si>
  <si>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</si>
  <si>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</si>
  <si>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</si>
  <si>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</si>
  <si>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</si>
  <si>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</si>
  <si>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</si>
  <si>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</si>
  <si>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</si>
  <si>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</si>
  <si>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</si>
  <si>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</si>
  <si>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</si>
  <si>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</si>
  <si>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</si>
  <si>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</si>
  <si>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</si>
  <si>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</si>
  <si>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</si>
  <si>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</si>
  <si>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</si>
  <si>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</si>
  <si>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</si>
  <si>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</si>
  <si>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</si>
  <si>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</si>
  <si>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</si>
  <si>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</si>
  <si>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</si>
  <si>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</si>
  <si>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</si>
  <si>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</si>
  <si>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</si>
  <si>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</si>
  <si>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</si>
  <si>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</si>
  <si>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</si>
  <si>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</si>
  <si>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</si>
  <si>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</si>
  <si>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</si>
  <si>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</si>
  <si>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</si>
  <si>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</si>
  <si>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</si>
  <si>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</si>
  <si>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</si>
  <si>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</si>
  <si>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</si>
  <si>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</si>
  <si>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</si>
  <si>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</si>
  <si>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</si>
  <si>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</si>
  <si>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</si>
  <si>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</si>
  <si>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</si>
  <si>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</si>
  <si>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</si>
  <si>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</si>
  <si>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</si>
  <si>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</si>
  <si>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</si>
  <si>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</si>
  <si>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</si>
  <si>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</si>
  <si>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</si>
  <si>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</si>
  <si>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</si>
  <si>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</si>
  <si>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</si>
  <si>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</si>
  <si>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</si>
  <si>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</si>
  <si>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</si>
  <si>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</si>
  <si>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</si>
  <si>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</si>
  <si>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</si>
  <si>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</si>
  <si>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</si>
  <si>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</si>
  <si>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</si>
  <si>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</si>
  <si>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</si>
  <si>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</si>
  <si>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</si>
  <si>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</si>
  <si>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</si>
  <si>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</si>
  <si>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</si>
  <si>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</si>
  <si>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</si>
  <si>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</si>
  <si>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</si>
  <si>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</si>
  <si>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</si>
  <si>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</si>
  <si>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</si>
  <si>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</si>
  <si>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</si>
  <si>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</si>
  <si>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</si>
  <si>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</si>
  <si>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</si>
  <si>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</si>
  <si>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</si>
  <si>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</si>
  <si>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</si>
  <si>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</si>
  <si>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</si>
  <si>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</si>
  <si>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</si>
  <si>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</si>
  <si>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</si>
  <si>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</si>
  <si>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</si>
  <si>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</si>
  <si>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</si>
  <si>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</si>
  <si>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</si>
  <si>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</si>
  <si>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</si>
  <si>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</si>
  <si>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</si>
  <si>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</si>
  <si>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</si>
  <si>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</si>
  <si>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</si>
  <si>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</si>
  <si>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</si>
  <si>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</si>
  <si>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</si>
  <si>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</si>
  <si>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</si>
  <si>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</si>
  <si>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</si>
  <si>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</si>
  <si>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</si>
  <si>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</si>
  <si>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</si>
  <si>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</si>
  <si>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</si>
  <si>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</si>
  <si>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</si>
  <si>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</si>
  <si>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</si>
  <si>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</si>
  <si>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</si>
  <si>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</si>
  <si>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</si>
  <si>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</si>
  <si>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</si>
  <si>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</si>
  <si>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</si>
  <si>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</si>
  <si>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</si>
  <si>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</si>
  <si>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</si>
  <si>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</si>
  <si>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</si>
  <si>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</si>
  <si>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</si>
  <si>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</si>
  <si>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</si>
  <si>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</si>
  <si>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</si>
  <si>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</si>
  <si>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</si>
  <si>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</si>
  <si>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</si>
  <si>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</si>
  <si>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</si>
  <si>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</si>
  <si>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</si>
  <si>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</si>
  <si>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</si>
  <si>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</si>
  <si>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</si>
  <si>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</si>
  <si>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</si>
  <si>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</si>
  <si>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</si>
  <si>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</si>
  <si>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</si>
  <si>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</si>
  <si>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</si>
  <si>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</si>
  <si>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</si>
  <si>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</si>
  <si>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</si>
  <si>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</si>
  <si>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</si>
  <si>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</si>
  <si>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</si>
  <si>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</si>
  <si>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</si>
  <si>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</si>
  <si>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</si>
  <si>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</si>
  <si>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</si>
  <si>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</si>
  <si>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</si>
  <si>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</si>
  <si>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</si>
  <si>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</si>
  <si>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</si>
  <si>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</si>
  <si>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</si>
  <si>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</si>
  <si>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</si>
  <si>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</si>
  <si>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</si>
  <si>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</si>
  <si>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</si>
  <si>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</si>
  <si>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</si>
  <si>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</si>
  <si>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</si>
  <si>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</si>
  <si>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</si>
  <si>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</si>
  <si>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</si>
  <si>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</si>
  <si>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</si>
  <si>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</si>
  <si>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</si>
  <si>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</si>
  <si>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</si>
  <si>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</si>
  <si>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</si>
  <si>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</si>
  <si>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</si>
  <si>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</si>
  <si>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</si>
  <si>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</si>
  <si>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</si>
  <si>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</si>
  <si>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</si>
  <si>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</si>
  <si>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</si>
  <si>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</si>
  <si>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</si>
  <si>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</si>
  <si>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</si>
  <si>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</si>
  <si>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</si>
  <si>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</si>
  <si>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</si>
  <si>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</si>
  <si>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</si>
  <si>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</si>
  <si>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</si>
  <si>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</si>
  <si>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</si>
  <si>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</si>
  <si>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</si>
  <si>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</si>
  <si>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</si>
  <si>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</si>
  <si>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</si>
  <si>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</si>
  <si>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</si>
  <si>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</si>
  <si>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</si>
  <si>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</si>
  <si>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</si>
  <si>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</si>
  <si>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</si>
  <si>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</si>
  <si>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</si>
  <si>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</si>
  <si>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</si>
  <si>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</si>
  <si>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</si>
  <si>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</si>
  <si>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</si>
  <si>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</si>
  <si>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</si>
  <si>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</si>
  <si>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</si>
  <si>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</si>
  <si>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</si>
  <si>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</si>
  <si>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</si>
  <si>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</si>
  <si>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</si>
  <si>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</si>
  <si>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</si>
  <si>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</si>
  <si>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</si>
  <si>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</si>
  <si>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</si>
  <si>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</si>
  <si>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</si>
  <si>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</si>
  <si>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</si>
  <si>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</si>
  <si>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</si>
  <si>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</si>
  <si>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</si>
  <si>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</si>
  <si>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</si>
  <si>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</si>
  <si>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</si>
  <si>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</si>
  <si>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</si>
  <si>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</si>
  <si>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</si>
  <si>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</si>
  <si>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</si>
  <si>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</si>
  <si>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</si>
  <si>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</si>
  <si>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</si>
  <si>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</si>
  <si>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</si>
  <si>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</si>
  <si>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</si>
  <si>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</si>
  <si>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</si>
  <si>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</si>
  <si>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</si>
  <si>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</si>
  <si>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</si>
  <si>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</si>
  <si>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</si>
  <si>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</si>
  <si>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</si>
  <si>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</si>
  <si>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</si>
  <si>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</si>
  <si>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</si>
  <si>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</si>
  <si>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</si>
  <si>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</si>
  <si>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</si>
  <si>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</si>
  <si>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</si>
  <si>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</si>
  <si>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</si>
  <si>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</si>
  <si>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</si>
  <si>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</si>
  <si>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</si>
  <si>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</si>
  <si>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</si>
  <si>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</si>
  <si>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</si>
  <si>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</si>
  <si>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</si>
  <si>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</si>
  <si>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</si>
  <si>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</si>
  <si>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</si>
  <si>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</si>
  <si>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</si>
  <si>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</si>
  <si>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</si>
  <si>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</si>
  <si>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</si>
  <si>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</si>
  <si>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</si>
  <si>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</si>
  <si>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</si>
  <si>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</si>
  <si>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</si>
  <si>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</si>
  <si>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</si>
  <si>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</si>
  <si>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</si>
  <si>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</si>
  <si>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</si>
  <si>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</si>
  <si>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</si>
  <si>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</si>
  <si>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</si>
  <si>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</si>
  <si>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</si>
  <si>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</si>
  <si>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</si>
  <si>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</si>
  <si>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</si>
  <si>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</si>
  <si>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</si>
  <si>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</si>
  <si>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</si>
  <si>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</si>
  <si>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</si>
  <si>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</si>
  <si>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</si>
  <si>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</si>
  <si>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</si>
  <si>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</si>
  <si>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</si>
  <si>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</si>
  <si>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</si>
  <si>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</si>
  <si>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</si>
  <si>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</si>
  <si>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</si>
  <si>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</si>
  <si>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</si>
  <si>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</si>
  <si>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</si>
  <si>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</si>
  <si>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</si>
  <si>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</si>
  <si>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</si>
  <si>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</si>
  <si>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</si>
  <si>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</si>
  <si>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</si>
  <si>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</si>
  <si>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</si>
  <si>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</si>
  <si>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</si>
  <si>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</si>
  <si>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</si>
  <si>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</si>
  <si>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</si>
  <si>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</si>
  <si>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</si>
  <si>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</si>
  <si>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</si>
  <si>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</si>
  <si>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</si>
  <si>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</si>
  <si>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</si>
  <si>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</si>
  <si>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</si>
  <si>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</si>
  <si>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</si>
  <si>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</si>
  <si>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</si>
  <si>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</si>
  <si>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</si>
  <si>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</si>
  <si>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</si>
  <si>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</si>
  <si>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</si>
  <si>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</si>
  <si>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</si>
  <si>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</si>
  <si>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</si>
  <si>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</si>
  <si>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</si>
  <si>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</si>
  <si>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</si>
  <si>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</si>
  <si>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</si>
  <si>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</si>
  <si>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</si>
  <si>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</si>
  <si>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</si>
  <si>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</si>
  <si>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</si>
  <si>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</si>
  <si>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</si>
  <si>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</si>
  <si>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</si>
  <si>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</si>
  <si>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</si>
  <si>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</si>
  <si>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</si>
  <si>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</si>
  <si>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</si>
  <si>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</si>
  <si>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</si>
  <si>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</si>
  <si>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</si>
  <si>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</si>
  <si>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</si>
  <si>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</si>
  <si>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</si>
  <si>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</si>
  <si>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</si>
  <si>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</si>
  <si>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</si>
  <si>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</si>
  <si>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</si>
  <si>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</si>
  <si>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</si>
  <si>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</si>
  <si>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</si>
  <si>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</si>
  <si>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</si>
  <si>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</si>
  <si>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</si>
  <si>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</si>
  <si>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</si>
  <si>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</si>
  <si>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</si>
  <si>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</si>
  <si>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</si>
  <si>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</si>
  <si>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</si>
  <si>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</si>
  <si>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</si>
  <si>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</si>
  <si>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</si>
  <si>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</si>
  <si>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</si>
  <si>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</si>
  <si>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</si>
  <si>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</si>
  <si>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</si>
  <si>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</si>
  <si>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</si>
  <si>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</si>
  <si>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</si>
  <si>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</si>
  <si>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</si>
  <si>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</si>
  <si>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</si>
  <si>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</si>
  <si>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</si>
  <si>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</si>
  <si>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</si>
  <si>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</si>
  <si>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</si>
  <si>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</si>
  <si>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</si>
  <si>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</si>
  <si>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</si>
  <si>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</si>
  <si>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</si>
  <si>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</si>
  <si>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</si>
  <si>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</si>
  <si>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</si>
  <si>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</si>
  <si>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</si>
  <si>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</si>
  <si>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</si>
  <si>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</si>
  <si>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</si>
  <si>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</si>
  <si>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</si>
  <si>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</si>
  <si>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</si>
  <si>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</si>
  <si>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</si>
  <si>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</si>
  <si>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</si>
  <si>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</si>
  <si>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</si>
  <si>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</si>
  <si>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</si>
  <si>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</si>
  <si>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</si>
  <si>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</si>
  <si>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</si>
  <si>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</si>
  <si>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</si>
  <si>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</si>
  <si>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</si>
  <si>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</si>
  <si>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</si>
  <si>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</si>
  <si>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</si>
  <si>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</si>
  <si>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</si>
  <si>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</si>
  <si>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</si>
  <si>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</si>
  <si>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</si>
  <si>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</si>
  <si>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</si>
  <si>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</si>
  <si>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</si>
  <si>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</si>
  <si>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</si>
  <si>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</si>
  <si>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</si>
  <si>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</si>
  <si>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</si>
  <si>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</si>
  <si>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</si>
  <si>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</si>
  <si>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</si>
  <si>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</si>
  <si>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</si>
  <si>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</si>
  <si>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</si>
  <si>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</si>
  <si>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</si>
  <si>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</si>
  <si>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</si>
  <si>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</si>
  <si>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</si>
  <si>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</si>
  <si>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</si>
  <si>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</si>
  <si>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</si>
  <si>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</si>
  <si>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</si>
  <si>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</si>
  <si>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</si>
  <si>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</si>
  <si>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</si>
  <si>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</si>
  <si>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</si>
  <si>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</si>
  <si>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</si>
  <si>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</si>
  <si>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</si>
  <si>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</si>
  <si>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</si>
  <si>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</si>
  <si>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</si>
  <si>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</si>
  <si>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</si>
  <si>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</si>
  <si>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</si>
  <si>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</si>
  <si>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</si>
  <si>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</si>
  <si>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</si>
  <si>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</si>
  <si>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</si>
  <si>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</si>
  <si>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</si>
  <si>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</si>
  <si>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</si>
  <si>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</si>
  <si>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</si>
  <si>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</si>
  <si>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</si>
  <si>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</si>
  <si>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</si>
  <si>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</si>
  <si>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</si>
  <si>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</si>
  <si>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</si>
  <si>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</si>
  <si>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</si>
  <si>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</si>
  <si>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</si>
  <si>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</si>
  <si>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</si>
  <si>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</si>
  <si>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</si>
  <si>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</si>
  <si>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</si>
  <si>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</si>
  <si>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</si>
  <si>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</si>
  <si>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</si>
  <si>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</si>
  <si>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</si>
  <si>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</si>
  <si>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</si>
  <si>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</si>
  <si>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</si>
  <si>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</si>
  <si>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</si>
  <si>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</si>
  <si>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</si>
  <si>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</si>
  <si>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</si>
  <si>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</si>
  <si>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</si>
  <si>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</si>
  <si>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</si>
  <si>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</si>
  <si>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</si>
  <si>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</si>
  <si>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</si>
  <si>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</si>
  <si>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</si>
  <si>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</si>
  <si>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</si>
  <si>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</si>
  <si>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</si>
  <si>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</si>
  <si>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</si>
  <si>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</si>
  <si>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</si>
  <si>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</si>
  <si>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</si>
  <si>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</si>
  <si>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</si>
  <si>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</si>
  <si>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</si>
  <si>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</si>
  <si>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</si>
  <si>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</si>
  <si>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</si>
  <si>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</si>
  <si>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</si>
  <si>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</si>
  <si>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</si>
  <si>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</si>
  <si>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</si>
  <si>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</si>
  <si>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</si>
  <si>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</si>
  <si>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</si>
  <si>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</si>
  <si>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</si>
  <si>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</si>
  <si>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</si>
  <si>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</si>
  <si>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</si>
  <si>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</si>
  <si>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</si>
  <si>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</si>
  <si>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</si>
  <si>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</si>
  <si>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</si>
  <si>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</si>
  <si>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</si>
  <si>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</si>
  <si>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</si>
  <si>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</si>
  <si>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</si>
  <si>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</si>
  <si>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</si>
  <si>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</si>
  <si>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</si>
  <si>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</si>
  <si>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</si>
  <si>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</si>
  <si>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</si>
  <si>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</si>
  <si>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</si>
  <si>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</si>
  <si>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</si>
  <si>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</si>
  <si>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</si>
  <si>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</si>
  <si>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</si>
  <si>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</si>
  <si>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</si>
  <si>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</si>
  <si>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</si>
  <si>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</si>
  <si>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</si>
  <si>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</si>
  <si>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</si>
  <si>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</si>
  <si>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</si>
  <si>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</si>
  <si>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</si>
  <si>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</si>
  <si>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</si>
  <si>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</si>
  <si>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</si>
  <si>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</si>
  <si>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</si>
  <si>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</si>
  <si>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</si>
  <si>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</si>
  <si>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</si>
  <si>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</si>
  <si>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</si>
  <si>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</si>
  <si>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</si>
  <si>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</si>
  <si>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</si>
  <si>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</si>
  <si>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</si>
  <si>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</si>
  <si>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</si>
  <si>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</si>
  <si>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</si>
  <si>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</si>
  <si>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</si>
  <si>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</si>
  <si>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</si>
  <si>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</si>
  <si>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</si>
  <si>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</si>
  <si>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</si>
  <si>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</si>
  <si>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</si>
  <si>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</si>
  <si>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</si>
  <si>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</si>
  <si>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</si>
  <si>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</si>
  <si>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</si>
  <si>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</si>
  <si>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</si>
  <si>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</si>
  <si>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</si>
  <si>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</si>
  <si>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</si>
  <si>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</si>
  <si>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</si>
  <si>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</si>
  <si>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</si>
  <si>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</si>
  <si>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</si>
  <si>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</si>
  <si>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</si>
  <si>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</si>
  <si>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</si>
  <si>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</si>
  <si>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</si>
  <si>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</si>
  <si>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</si>
  <si>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</si>
  <si>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</si>
  <si>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</si>
  <si>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</si>
  <si>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</si>
  <si>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</si>
  <si>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</si>
  <si>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</si>
  <si>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</si>
  <si>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</si>
  <si>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</si>
  <si>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</si>
  <si>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</si>
  <si>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</si>
  <si>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</si>
  <si>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</si>
  <si>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</si>
  <si>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</si>
  <si>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</si>
  <si>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</si>
  <si>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</si>
  <si>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</si>
  <si>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</si>
  <si>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</si>
  <si>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</si>
  <si>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</si>
  <si>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</si>
  <si>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</si>
  <si>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</si>
  <si>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</si>
  <si>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</si>
  <si>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</si>
  <si>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</si>
  <si>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</si>
  <si>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</si>
  <si>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</si>
  <si>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</si>
  <si>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</si>
  <si>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</si>
  <si>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</si>
  <si>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</si>
  <si>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</si>
  <si>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</si>
  <si>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</si>
  <si>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</si>
  <si>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</si>
  <si>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</si>
  <si>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</si>
  <si>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</si>
  <si>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</si>
  <si>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</si>
  <si>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</si>
  <si>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</si>
  <si>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</si>
  <si>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</si>
  <si>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</si>
  <si>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</si>
  <si>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</si>
  <si>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</si>
  <si>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</si>
  <si>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</si>
  <si>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</si>
  <si>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</si>
  <si>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</si>
  <si>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</si>
  <si>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</si>
  <si>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</si>
  <si>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</si>
  <si>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</si>
  <si>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</si>
  <si>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</si>
  <si>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</si>
  <si>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</si>
  <si>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</si>
  <si>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</si>
  <si>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</si>
  <si>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</si>
  <si>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</si>
  <si>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</si>
  <si>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</si>
  <si>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</si>
  <si>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</si>
  <si>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</si>
  <si>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</si>
  <si>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</si>
  <si>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</si>
  <si>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</si>
  <si>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</si>
  <si>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</si>
  <si>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</si>
  <si>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</si>
  <si>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</si>
  <si>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</si>
  <si>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</si>
  <si>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</si>
  <si>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</si>
  <si>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</si>
  <si>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</si>
  <si>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</si>
  <si>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</si>
  <si>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</si>
  <si>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</si>
  <si>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</si>
  <si>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</si>
  <si>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</si>
  <si>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</si>
  <si>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</si>
  <si>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</si>
  <si>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</si>
  <si>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</si>
  <si>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</si>
  <si>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</si>
  <si>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</si>
  <si>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</si>
  <si>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</si>
  <si>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</si>
  <si>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</si>
  <si>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</si>
  <si>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</si>
  <si>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</si>
  <si>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</si>
  <si>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</si>
  <si>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</si>
  <si>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</si>
  <si>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</si>
  <si>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</si>
  <si>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</si>
  <si>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</si>
  <si>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</si>
  <si>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</si>
  <si>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</si>
  <si>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</si>
  <si>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</si>
  <si>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</si>
  <si>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</si>
  <si>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</si>
  <si>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</si>
  <si>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</si>
  <si>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</si>
  <si>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</si>
  <si>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</si>
  <si>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</si>
  <si>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</si>
  <si>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</si>
  <si>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</si>
  <si>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</si>
  <si>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</si>
  <si>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</si>
  <si>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</si>
  <si>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</si>
  <si>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</si>
  <si>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</si>
  <si>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</si>
  <si>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</si>
  <si>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</si>
  <si>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</si>
  <si>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</si>
  <si>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</si>
  <si>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</si>
  <si>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</si>
  <si>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</si>
  <si>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</si>
  <si>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</si>
  <si>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</si>
  <si>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</si>
  <si>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</si>
  <si>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</si>
  <si>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</si>
  <si>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</si>
  <si>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</si>
  <si>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</si>
  <si>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</si>
  <si>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</si>
  <si>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</si>
  <si>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</si>
  <si>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</si>
  <si>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</si>
  <si>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</si>
  <si>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</si>
  <si>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</si>
  <si>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</si>
  <si>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</si>
  <si>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</si>
  <si>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</si>
  <si>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</si>
  <si>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</si>
  <si>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</si>
  <si>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</si>
  <si>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</si>
  <si>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</si>
  <si>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</si>
  <si>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</si>
  <si>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</si>
  <si>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</si>
  <si>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</si>
  <si>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</si>
  <si>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</si>
  <si>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</si>
  <si>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</si>
  <si>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</si>
  <si>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</si>
  <si>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</si>
  <si>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</si>
  <si>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</si>
  <si>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</si>
  <si>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</si>
  <si>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</si>
  <si>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</si>
  <si>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</si>
  <si>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</si>
  <si>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</si>
  <si>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</si>
  <si>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</si>
  <si>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</si>
  <si>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</si>
  <si>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</si>
  <si>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</si>
  <si>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</si>
  <si>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</si>
  <si>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</si>
  <si>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</si>
  <si>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</si>
  <si>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</si>
  <si>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</si>
  <si>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</si>
  <si>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</si>
  <si>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</si>
  <si>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</si>
  <si>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</si>
  <si>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</si>
  <si>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</si>
  <si>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</si>
  <si>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</si>
  <si>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</si>
  <si>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</si>
  <si>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</si>
  <si>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</si>
  <si>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</si>
  <si>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</si>
  <si>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</si>
  <si>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</si>
  <si>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</si>
  <si>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</si>
  <si>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</si>
  <si>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</si>
  <si>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</si>
  <si>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</si>
  <si>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</si>
  <si>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</si>
  <si>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</si>
  <si>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</si>
  <si>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</si>
  <si>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</si>
  <si>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</si>
  <si>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</si>
  <si>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</si>
  <si>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</si>
  <si>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</si>
  <si>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</si>
  <si>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</si>
  <si>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</si>
  <si>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</si>
  <si>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</si>
  <si>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</si>
  <si>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</si>
  <si>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</si>
  <si>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</si>
  <si>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</si>
  <si>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</si>
  <si>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</si>
  <si>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</si>
  <si>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</si>
  <si>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</si>
  <si>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</si>
  <si>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</si>
  <si>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</si>
  <si>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</si>
  <si>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</si>
  <si>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</si>
  <si>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</si>
  <si>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</si>
  <si>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</si>
  <si>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</si>
  <si>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</si>
  <si>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</si>
  <si>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</si>
  <si>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</si>
  <si>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</si>
  <si>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</si>
  <si>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</si>
  <si>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</si>
  <si>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</si>
  <si>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</si>
  <si>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</si>
  <si>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</si>
  <si>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</si>
  <si>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</si>
  <si>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</si>
  <si>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</si>
  <si>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</si>
  <si>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</si>
  <si>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</si>
  <si>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</si>
  <si>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</si>
  <si>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</si>
  <si>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</si>
  <si>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</si>
  <si>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</si>
  <si>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</si>
  <si>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</si>
  <si>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</si>
  <si>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</si>
  <si>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</si>
  <si>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</si>
  <si>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</si>
  <si>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</si>
  <si>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</si>
  <si>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</si>
  <si>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</si>
  <si>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</si>
  <si>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</si>
  <si>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</si>
  <si>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</si>
  <si>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</si>
  <si>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</si>
  <si>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</si>
  <si>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</si>
  <si>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</si>
  <si>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</si>
  <si>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</si>
  <si>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</si>
  <si>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</si>
  <si>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</si>
  <si>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</si>
  <si>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</si>
  <si>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</si>
  <si>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</si>
  <si>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</si>
  <si>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</si>
  <si>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</si>
  <si>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</si>
  <si>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</si>
  <si>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</si>
  <si>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</si>
  <si>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</si>
  <si>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</si>
  <si>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</si>
  <si>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</si>
  <si>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</si>
  <si>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</si>
  <si>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</si>
  <si>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</si>
  <si>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</si>
  <si>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</si>
  <si>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</si>
  <si>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</si>
  <si>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</si>
  <si>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</si>
  <si>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</si>
  <si>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</si>
  <si>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</si>
  <si>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</si>
  <si>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</si>
  <si>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</si>
  <si>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</si>
  <si>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</si>
  <si>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</si>
  <si>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</si>
  <si>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</si>
  <si>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</si>
  <si>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</si>
  <si>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</si>
  <si>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</si>
  <si>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</si>
  <si>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</si>
  <si>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</si>
  <si>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</si>
  <si>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</si>
  <si>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</si>
  <si>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</si>
  <si>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</si>
  <si>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</si>
  <si>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</si>
  <si>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</si>
  <si>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</si>
  <si>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</si>
  <si>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</si>
  <si>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</si>
  <si>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</si>
  <si>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</si>
  <si>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</si>
  <si>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</si>
  <si>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</si>
  <si>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</si>
  <si>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</si>
  <si>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</si>
  <si>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</si>
  <si>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</si>
  <si>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</si>
  <si>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</si>
  <si>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</si>
  <si>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</si>
  <si>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</si>
  <si>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</si>
  <si>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</si>
  <si>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</si>
  <si>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</si>
  <si>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</si>
  <si>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</si>
  <si>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</si>
  <si>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</si>
  <si>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</si>
  <si>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</si>
  <si>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</si>
  <si>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</si>
  <si>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</si>
  <si>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</si>
  <si>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</si>
  <si>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</si>
  <si>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</si>
  <si>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</si>
  <si>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</si>
  <si>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</si>
  <si>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</si>
  <si>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</si>
  <si>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</si>
  <si>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</si>
  <si>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</si>
  <si>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</si>
  <si>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</si>
  <si>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</si>
  <si>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</si>
  <si>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</si>
  <si>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</si>
  <si>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</si>
  <si>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</si>
  <si>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</si>
  <si>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</si>
  <si>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</si>
  <si>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</si>
  <si>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</si>
  <si>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</si>
  <si>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</si>
  <si>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</si>
  <si>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</si>
  <si>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</si>
  <si>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</si>
  <si>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</si>
  <si>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</si>
  <si>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</si>
  <si>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</si>
  <si>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</si>
  <si>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</si>
  <si>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</si>
  <si>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</si>
  <si>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</si>
  <si>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</si>
  <si>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</si>
  <si>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</si>
  <si>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</si>
  <si>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</si>
  <si>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</si>
  <si>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</si>
  <si>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</si>
  <si>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</si>
  <si>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</si>
  <si>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</si>
  <si>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</si>
  <si>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</si>
  <si>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</si>
  <si>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</si>
  <si>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</si>
  <si>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</si>
  <si>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</si>
  <si>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</si>
  <si>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</si>
  <si>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</si>
  <si>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</si>
  <si>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</si>
  <si>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</si>
  <si>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</si>
  <si>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</si>
  <si>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</si>
  <si>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</si>
  <si>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</si>
  <si>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</si>
  <si>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</si>
  <si>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</si>
  <si>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</si>
  <si>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</si>
  <si>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</si>
  <si>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</si>
  <si>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</si>
  <si>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</si>
  <si>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</si>
  <si>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</si>
  <si>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</si>
  <si>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</si>
  <si>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</si>
  <si>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</si>
  <si>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</si>
  <si>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</si>
  <si>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</si>
  <si>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</si>
  <si>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</si>
  <si>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</si>
  <si>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</si>
  <si>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</si>
  <si>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</si>
  <si>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</si>
  <si>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</si>
  <si>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</si>
  <si>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</si>
  <si>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</si>
  <si>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</si>
  <si>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</si>
  <si>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</si>
  <si>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</si>
  <si>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</si>
  <si>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</si>
  <si>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</si>
  <si>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</si>
  <si>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</si>
  <si>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</si>
  <si>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</si>
  <si>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</si>
  <si>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</si>
  <si>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</si>
  <si>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</si>
  <si>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</si>
  <si>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</si>
  <si>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</si>
  <si>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</si>
  <si>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</si>
  <si>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</si>
  <si>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</si>
  <si>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</si>
  <si>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</si>
  <si>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</si>
  <si>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</si>
  <si>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</si>
  <si>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</si>
  <si>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</si>
  <si>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</si>
  <si>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</si>
  <si>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</si>
  <si>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</si>
  <si>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</si>
  <si>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</si>
  <si>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</si>
  <si>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</si>
  <si>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</si>
  <si>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</si>
  <si>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</si>
  <si>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</si>
  <si>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</si>
  <si>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</si>
  <si>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</si>
  <si>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</si>
  <si>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</si>
  <si>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</si>
  <si>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</si>
  <si>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</si>
  <si>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</si>
  <si>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</si>
  <si>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</si>
  <si>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</si>
  <si>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</si>
  <si>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</si>
  <si>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</si>
  <si>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</si>
  <si>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</si>
  <si>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</si>
  <si>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</si>
  <si>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</si>
  <si>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</si>
  <si>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</si>
  <si>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</si>
  <si>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</si>
  <si>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</si>
  <si>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</si>
  <si>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</si>
  <si>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</si>
  <si>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</si>
  <si>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</si>
  <si>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</si>
  <si>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</si>
  <si>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</si>
  <si>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</si>
  <si>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</si>
  <si>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</si>
  <si>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</si>
  <si>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</si>
  <si>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</si>
  <si>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</si>
  <si>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</si>
  <si>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</si>
  <si>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</si>
  <si>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</si>
  <si>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</si>
  <si>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</si>
  <si>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</si>
  <si>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</si>
  <si>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</si>
  <si>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</si>
  <si>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</si>
  <si>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</si>
  <si>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</si>
  <si>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</si>
  <si>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</si>
  <si>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</si>
  <si>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</si>
  <si>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</si>
  <si>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</si>
  <si>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</si>
  <si>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</si>
  <si>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</si>
  <si>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</si>
  <si>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</si>
  <si>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</si>
  <si>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</si>
  <si>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</si>
  <si>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</si>
  <si>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</si>
  <si>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</si>
  <si>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</si>
  <si>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</si>
  <si>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</si>
  <si>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</si>
  <si>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</si>
  <si>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</si>
  <si>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</si>
  <si>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</si>
  <si>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</si>
  <si>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</si>
  <si>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</si>
  <si>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</si>
  <si>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</si>
  <si>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</si>
  <si>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</si>
  <si>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</si>
  <si>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</si>
  <si>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</si>
  <si>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</si>
  <si>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</si>
  <si>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</si>
  <si>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</si>
  <si>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</si>
  <si>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</si>
  <si>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</si>
  <si>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</si>
  <si>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</si>
  <si>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</si>
  <si>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</si>
  <si>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</si>
  <si>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</si>
  <si>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</si>
  <si>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</si>
  <si>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</si>
  <si>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</si>
  <si>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</si>
  <si>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</si>
  <si>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</si>
  <si>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</si>
  <si>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</si>
  <si>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</si>
  <si>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</si>
  <si>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</si>
  <si>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</si>
  <si>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</si>
  <si>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</si>
  <si>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</si>
  <si>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</si>
  <si>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</si>
  <si>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</si>
  <si>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</si>
  <si>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</si>
  <si>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</si>
  <si>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</si>
  <si>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</si>
  <si>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</si>
  <si>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</si>
  <si>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</si>
  <si>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</si>
  <si>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</si>
  <si>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</si>
  <si>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</si>
  <si>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</si>
  <si>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</si>
  <si>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</si>
  <si>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</si>
  <si>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</si>
  <si>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</si>
  <si>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</si>
  <si>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</si>
  <si>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</si>
  <si>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</si>
  <si>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</si>
  <si>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</si>
  <si>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</si>
  <si>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</si>
  <si>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</si>
  <si>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</si>
  <si>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</si>
  <si>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</si>
  <si>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</si>
  <si>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</si>
  <si>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</si>
  <si>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</si>
  <si>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</si>
  <si>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</si>
  <si>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</si>
  <si>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</si>
  <si>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</si>
  <si>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</si>
  <si>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</si>
  <si>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</si>
  <si>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</si>
  <si>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</si>
  <si>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</si>
  <si>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</si>
  <si>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</si>
  <si>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</si>
  <si>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</si>
  <si>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</si>
  <si>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</si>
  <si>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</si>
  <si>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</si>
  <si>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</si>
  <si>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</si>
  <si>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</si>
  <si>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</si>
  <si>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</si>
  <si>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</si>
  <si>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</si>
  <si>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</si>
  <si>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</si>
  <si>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</si>
  <si>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</si>
  <si>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</si>
  <si>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</si>
  <si>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</si>
  <si>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</si>
  <si>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</si>
  <si>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</si>
  <si>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</si>
  <si>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</si>
  <si>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</si>
  <si>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</si>
  <si>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</si>
  <si>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</si>
  <si>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</si>
  <si>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</si>
  <si>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</si>
  <si>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</si>
  <si>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</si>
  <si>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</si>
  <si>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</si>
  <si>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</si>
  <si>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</si>
  <si>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</si>
  <si>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</si>
  <si>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</si>
  <si>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</si>
  <si>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</si>
  <si>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</si>
  <si>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</si>
  <si>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</si>
  <si>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</si>
  <si>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</si>
  <si>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</si>
  <si>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</si>
  <si>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</si>
  <si>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</si>
  <si>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</si>
  <si>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</si>
  <si>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</si>
  <si>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</si>
  <si>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</si>
  <si>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</si>
  <si>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</si>
  <si>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</si>
  <si>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</si>
  <si>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</si>
  <si>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</si>
  <si>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</si>
  <si>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</si>
  <si>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</si>
  <si>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</si>
  <si>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</si>
  <si>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</si>
  <si>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</si>
  <si>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</si>
  <si>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</si>
  <si>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</si>
  <si>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</si>
  <si>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</si>
  <si>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</si>
  <si>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</si>
  <si>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</si>
  <si>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</si>
  <si>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</si>
  <si>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</si>
  <si>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</si>
  <si>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</si>
  <si>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</si>
  <si>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</si>
  <si>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</si>
  <si>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</si>
  <si>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</si>
  <si>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</si>
  <si>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</si>
  <si>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</si>
  <si>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</si>
  <si>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</si>
  <si>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</si>
  <si>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</si>
  <si>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</si>
  <si>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</si>
  <si>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</si>
  <si>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</si>
  <si>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</si>
  <si>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</si>
  <si>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</si>
  <si>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</si>
  <si>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</si>
  <si>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</si>
  <si>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</si>
  <si>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</si>
  <si>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</si>
  <si>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</si>
  <si>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</si>
  <si>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</si>
  <si>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</si>
  <si>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</si>
  <si>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</si>
  <si>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</si>
  <si>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</si>
  <si>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</si>
  <si>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</si>
  <si>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</si>
  <si>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</si>
  <si>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</si>
  <si>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</si>
  <si>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</si>
  <si>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</si>
  <si>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</si>
  <si>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</si>
  <si>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</si>
  <si>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</si>
  <si>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</si>
  <si>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</si>
  <si>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</si>
  <si>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</si>
  <si>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</si>
  <si>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</si>
  <si>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</si>
  <si>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</si>
  <si>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</si>
  <si>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</si>
  <si>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</si>
  <si>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</si>
  <si>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</si>
  <si>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</si>
  <si>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</si>
  <si>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</si>
  <si>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</si>
  <si>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</si>
  <si>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</si>
  <si>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</si>
  <si>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</si>
  <si>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</si>
  <si>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</si>
  <si>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</si>
  <si>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</si>
  <si>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</si>
  <si>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</si>
  <si>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</si>
  <si>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</si>
  <si>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</si>
  <si>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</si>
  <si>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</si>
  <si>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</si>
  <si>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</si>
  <si>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</si>
  <si>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</si>
  <si>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</si>
  <si>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</si>
  <si>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</si>
  <si>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</si>
  <si>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</si>
  <si>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</si>
  <si>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</si>
  <si>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</si>
  <si>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</si>
  <si>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</si>
  <si>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</si>
  <si>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</si>
  <si>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</si>
  <si>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</si>
  <si>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</si>
  <si>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</si>
  <si>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</si>
  <si>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</si>
  <si>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</si>
  <si>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</si>
  <si>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</si>
  <si>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</si>
  <si>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</si>
  <si>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</si>
  <si>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</si>
  <si>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</si>
  <si>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</si>
  <si>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</si>
  <si>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</si>
  <si>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</si>
  <si>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</si>
  <si>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</si>
  <si>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</si>
  <si>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</si>
  <si>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</si>
  <si>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</si>
  <si>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</si>
  <si>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</si>
  <si>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</si>
  <si>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</si>
  <si>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</si>
  <si>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</si>
  <si>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</si>
  <si>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</si>
  <si>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</si>
  <si>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</si>
  <si>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</si>
  <si>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</si>
  <si>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</si>
  <si>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</si>
  <si>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</si>
  <si>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</si>
  <si>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</si>
  <si>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</si>
  <si>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</si>
  <si>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</si>
  <si>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</si>
  <si>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</si>
  <si>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</si>
  <si>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</si>
  <si>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</si>
  <si>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</si>
  <si>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</si>
  <si>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</si>
  <si>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</si>
  <si>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</si>
  <si>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</si>
  <si>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</si>
  <si>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</si>
  <si>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</si>
  <si>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</si>
  <si>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</si>
  <si>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</si>
  <si>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</si>
  <si>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</si>
  <si>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</si>
  <si>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</si>
  <si>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</si>
  <si>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</si>
  <si>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</si>
  <si>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</si>
  <si>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</si>
  <si>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</si>
  <si>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</si>
  <si>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</si>
  <si>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</si>
  <si>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</si>
  <si>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</si>
  <si>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</si>
  <si>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</si>
  <si>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</si>
  <si>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</si>
  <si>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</si>
  <si>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</si>
  <si>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</si>
  <si>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</si>
  <si>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</si>
  <si>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</si>
  <si>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</si>
  <si>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</si>
  <si>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</si>
  <si>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</si>
  <si>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</si>
  <si>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</si>
  <si>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</si>
  <si>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</si>
  <si>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</si>
  <si>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</si>
  <si>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</si>
  <si>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</si>
  <si>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</si>
  <si>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</si>
  <si>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</si>
  <si>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</si>
  <si>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</si>
  <si>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</si>
  <si>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</si>
  <si>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</si>
  <si>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</si>
  <si>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</si>
  <si>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</si>
  <si>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</si>
  <si>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</si>
  <si>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</si>
  <si>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</si>
  <si>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</si>
  <si>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</si>
  <si>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</si>
  <si>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</si>
  <si>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</si>
  <si>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</si>
  <si>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</si>
  <si>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</si>
  <si>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</si>
  <si>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</si>
  <si>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</si>
  <si>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</si>
  <si>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</si>
  <si>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</si>
  <si>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</si>
  <si>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</si>
  <si>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</si>
  <si>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</si>
  <si>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</si>
  <si>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</si>
  <si>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</si>
  <si>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</si>
  <si>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</si>
  <si>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</si>
  <si>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</si>
  <si>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</si>
  <si>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</si>
  <si>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</si>
  <si>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</si>
  <si>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</si>
  <si>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</si>
  <si>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</si>
  <si>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</si>
  <si>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</si>
  <si>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</si>
  <si>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</si>
  <si>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</si>
  <si>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</si>
  <si>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</si>
  <si>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</si>
  <si>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</si>
  <si>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</si>
  <si>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</si>
  <si>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</si>
  <si>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</si>
  <si>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</si>
  <si>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</si>
  <si>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</si>
  <si>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</si>
  <si>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</si>
  <si>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</si>
  <si>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</si>
  <si>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</si>
  <si>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</si>
  <si>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</si>
  <si>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</si>
  <si>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</si>
  <si>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</si>
  <si>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</si>
  <si>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</si>
  <si>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</si>
  <si>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</si>
  <si>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</si>
  <si>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</si>
  <si>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</si>
  <si>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</si>
  <si>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</si>
  <si>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</si>
  <si>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</si>
  <si>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</si>
  <si>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</si>
  <si>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</si>
  <si>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</si>
  <si>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</si>
  <si>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</si>
  <si>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</si>
  <si>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</si>
  <si>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</si>
  <si>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</si>
  <si>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</si>
  <si>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</si>
  <si>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</si>
  <si>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</si>
  <si>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</si>
  <si>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</si>
  <si>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</si>
  <si>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</si>
  <si>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</si>
  <si>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</si>
  <si>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</si>
  <si>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</si>
  <si>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</si>
  <si>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</si>
  <si>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</si>
  <si>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</si>
  <si>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</si>
  <si>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</si>
  <si>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</si>
  <si>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</si>
  <si>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</si>
  <si>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</si>
  <si>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</si>
  <si>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</si>
  <si>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</si>
  <si>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</si>
  <si>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</si>
  <si>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</si>
  <si>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</si>
  <si>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</si>
  <si>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</si>
  <si>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</si>
  <si>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</si>
  <si>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</si>
  <si>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</si>
  <si>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</si>
  <si>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</si>
  <si>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</si>
  <si>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</si>
  <si>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</si>
  <si>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</si>
  <si>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</si>
  <si>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</si>
  <si>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</si>
  <si>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</si>
  <si>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</si>
  <si>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</si>
  <si>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</si>
  <si>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</si>
  <si>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</si>
  <si>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</si>
  <si>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</si>
  <si>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</si>
  <si>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</si>
  <si>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</si>
  <si>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</si>
  <si>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</si>
  <si>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</si>
  <si>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</si>
  <si>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</si>
  <si>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</si>
  <si>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</si>
  <si>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</si>
  <si>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</si>
  <si>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</si>
  <si>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</si>
  <si>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</si>
  <si>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</si>
  <si>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</si>
  <si>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</si>
  <si>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</si>
  <si>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</si>
  <si>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</si>
  <si>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</si>
  <si>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</si>
  <si>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</si>
  <si>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</si>
  <si>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</si>
  <si>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</si>
  <si>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</si>
  <si>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</si>
  <si>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</si>
  <si>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</si>
  <si>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</si>
  <si>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</si>
  <si>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</si>
  <si>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</si>
  <si>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</si>
  <si>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</si>
  <si>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</si>
  <si>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</si>
  <si>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</si>
  <si>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</si>
  <si>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</si>
  <si>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</si>
  <si>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</si>
  <si>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</si>
  <si>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</si>
  <si>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</si>
  <si>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</si>
  <si>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</si>
  <si>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</si>
  <si>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</si>
  <si>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</si>
  <si>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</si>
  <si>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</si>
  <si>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</si>
  <si>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</si>
  <si>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</si>
  <si>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</si>
  <si>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</si>
  <si>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</si>
  <si>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</si>
  <si>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</si>
  <si>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</si>
  <si>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</si>
  <si>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</si>
  <si>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</si>
  <si>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</si>
  <si>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</si>
  <si>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</si>
  <si>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</si>
  <si>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</si>
  <si>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</si>
  <si>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</si>
  <si>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</si>
  <si>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</si>
  <si>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</si>
  <si>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</si>
  <si>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</si>
  <si>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</si>
  <si>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</si>
  <si>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</si>
  <si>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</si>
  <si>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</si>
  <si>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</si>
  <si>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</si>
  <si>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</si>
  <si>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</si>
  <si>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</si>
  <si>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</si>
  <si>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</si>
  <si>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</si>
  <si>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</si>
  <si>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</si>
  <si>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</si>
  <si>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</si>
  <si>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</si>
  <si>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</si>
  <si>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</si>
  <si>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</si>
  <si>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</si>
  <si>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</si>
  <si>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</si>
  <si>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</si>
  <si>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</si>
  <si>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</si>
  <si>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</si>
  <si>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</si>
  <si>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</si>
  <si>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</si>
  <si>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</si>
  <si>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</si>
  <si>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</si>
  <si>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</si>
  <si>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</si>
  <si>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</si>
  <si>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</si>
  <si>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</si>
  <si>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</si>
  <si>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</si>
  <si>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</si>
  <si>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</si>
  <si>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</si>
  <si>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</si>
  <si>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</si>
  <si>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</si>
  <si>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</si>
  <si>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</si>
  <si>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</si>
  <si>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</si>
  <si>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</si>
  <si>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</si>
  <si>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</si>
  <si>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</si>
  <si>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</si>
  <si>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</si>
  <si>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</si>
  <si>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</si>
  <si>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</si>
  <si>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</si>
  <si>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</si>
  <si>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</si>
  <si>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</si>
  <si>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</si>
  <si>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</si>
  <si>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</si>
  <si>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</si>
  <si>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</si>
  <si>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</si>
  <si>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</si>
  <si>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</si>
  <si>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</si>
  <si>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</si>
  <si>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</si>
  <si>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</si>
  <si>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</si>
  <si>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</si>
  <si>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</si>
  <si>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</si>
  <si>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</si>
  <si>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</si>
  <si>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</si>
  <si>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</si>
  <si>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</si>
  <si>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</si>
  <si>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</si>
  <si>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</si>
  <si>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</si>
  <si>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</si>
  <si>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</si>
  <si>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</si>
  <si>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</si>
  <si>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</si>
  <si>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</si>
  <si>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</si>
  <si>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</si>
  <si>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</si>
  <si>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</si>
  <si>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</si>
  <si>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</si>
  <si>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</si>
  <si>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</si>
  <si>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</si>
  <si>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</si>
  <si>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</si>
  <si>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</si>
  <si>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</si>
  <si>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</si>
  <si>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</si>
  <si>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</si>
  <si>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</si>
  <si>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</si>
  <si>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</si>
  <si>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</si>
  <si>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</si>
  <si>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</si>
  <si>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</si>
  <si>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</si>
  <si>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</si>
  <si>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</si>
  <si>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</si>
  <si>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</si>
  <si>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</si>
  <si>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</si>
  <si>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</si>
  <si>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</si>
  <si>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</si>
  <si>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</si>
  <si>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</si>
  <si>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</si>
  <si>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</si>
  <si>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</si>
  <si>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</si>
  <si>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</si>
  <si>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</si>
  <si>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</si>
  <si>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</si>
  <si>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</si>
  <si>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</si>
  <si>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</si>
  <si>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</si>
  <si>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</si>
  <si>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</si>
  <si>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</si>
  <si>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</si>
  <si>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</si>
  <si>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</si>
  <si>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</si>
  <si>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</si>
  <si>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</si>
  <si>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</si>
  <si>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</si>
  <si>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</si>
  <si>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</si>
  <si>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</si>
  <si>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</si>
  <si>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</si>
  <si>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</si>
  <si>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</si>
  <si>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</si>
  <si>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</si>
  <si>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</si>
  <si>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</si>
  <si>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</si>
  <si>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</si>
  <si>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</si>
  <si>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</si>
  <si>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</si>
  <si>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</si>
  <si>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</si>
  <si>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</si>
  <si>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</si>
  <si>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</si>
  <si>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</si>
  <si>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</si>
  <si>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</si>
  <si>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</si>
  <si>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</si>
  <si>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</si>
  <si>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</si>
  <si>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</si>
  <si>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</si>
  <si>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</si>
  <si>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</si>
  <si>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</si>
  <si>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</si>
  <si>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</si>
  <si>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</si>
  <si>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</si>
  <si>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</si>
  <si>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</si>
  <si>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</si>
  <si>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</si>
  <si>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</si>
  <si>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</si>
  <si>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</si>
  <si>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</si>
  <si>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</si>
  <si>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</si>
  <si>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</si>
  <si>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</si>
  <si>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</si>
  <si>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</si>
  <si>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</si>
  <si>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</si>
  <si>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</si>
  <si>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</si>
  <si>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</si>
  <si>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</si>
  <si>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</si>
  <si>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</si>
  <si>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</si>
  <si>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</si>
  <si>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</si>
  <si>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</si>
  <si>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</si>
  <si>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</si>
  <si>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</si>
  <si>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</si>
  <si>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</si>
  <si>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</si>
  <si>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</si>
  <si>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</si>
  <si>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</si>
  <si>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</si>
  <si>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</si>
  <si>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</si>
  <si>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</si>
  <si>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</si>
  <si>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</si>
  <si>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</si>
  <si>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</si>
  <si>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</si>
  <si>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</si>
  <si>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</si>
  <si>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</si>
  <si>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</si>
  <si>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</si>
  <si>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</si>
  <si>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</si>
  <si>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</si>
  <si>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</si>
  <si>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</si>
  <si>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</si>
  <si>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</si>
  <si>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</si>
  <si>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</si>
  <si>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</si>
  <si>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</si>
  <si>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</si>
  <si>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</si>
  <si>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</si>
  <si>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</si>
  <si>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</si>
  <si>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</si>
  <si>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</si>
  <si>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</si>
  <si>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</si>
  <si>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</si>
  <si>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</si>
  <si>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</si>
  <si>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</si>
  <si>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</si>
  <si>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</si>
  <si>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</si>
  <si>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</si>
  <si>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</si>
  <si>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</si>
  <si>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</si>
  <si>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</si>
  <si>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</si>
  <si>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</si>
  <si>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</si>
  <si>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</si>
  <si>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</si>
  <si>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</si>
  <si>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</si>
  <si>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</si>
  <si>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</si>
  <si>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</si>
  <si>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</si>
  <si>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</si>
  <si>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</si>
  <si>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</si>
  <si>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</si>
  <si>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</si>
  <si>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</si>
  <si>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</si>
  <si>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</si>
  <si>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</si>
  <si>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</si>
  <si>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</si>
  <si>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</si>
  <si>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</si>
  <si>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</si>
  <si>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</si>
  <si>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</si>
  <si>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</si>
  <si>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</si>
  <si>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</si>
  <si>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</si>
  <si>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</si>
  <si>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</si>
  <si>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</si>
  <si>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</si>
  <si>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</si>
  <si>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</si>
  <si>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</si>
  <si>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</si>
  <si>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</si>
  <si>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</si>
  <si>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</si>
  <si>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</si>
  <si>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</si>
  <si>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</si>
  <si>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</si>
  <si>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</si>
  <si>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</si>
  <si>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</si>
  <si>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</si>
  <si>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</si>
  <si>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</si>
  <si>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</si>
  <si>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</si>
  <si>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</si>
  <si>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</si>
  <si>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</si>
  <si>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</si>
  <si>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</si>
  <si>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</si>
  <si>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</si>
  <si>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</si>
  <si>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</si>
  <si>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</si>
  <si>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</si>
  <si>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</si>
  <si>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</si>
  <si>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</si>
  <si>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</si>
  <si>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</si>
  <si>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</si>
  <si>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</si>
  <si>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</si>
  <si>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</si>
  <si>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</si>
  <si>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</si>
  <si>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</si>
  <si>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</si>
  <si>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</si>
  <si>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</si>
  <si>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</si>
  <si>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</si>
  <si>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</si>
  <si>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</si>
  <si>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</si>
  <si>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</si>
  <si>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</si>
  <si>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</si>
  <si>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</si>
  <si>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</si>
  <si>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</si>
  <si>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</si>
  <si>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</si>
  <si>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</si>
  <si>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</si>
  <si>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</si>
  <si>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</si>
  <si>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</si>
  <si>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</si>
  <si>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</si>
  <si>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</si>
  <si>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</si>
  <si>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</si>
  <si>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</si>
  <si>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</si>
  <si>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</si>
  <si>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</si>
  <si>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</si>
  <si>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</si>
  <si>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</si>
  <si>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</si>
  <si>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</si>
  <si>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</si>
  <si>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</si>
  <si>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</si>
  <si>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</si>
  <si>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</si>
  <si>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</si>
  <si>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</si>
  <si>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</si>
  <si>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</si>
  <si>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</si>
  <si>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</si>
  <si>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</si>
  <si>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</si>
  <si>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</si>
  <si>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</si>
  <si>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</si>
  <si>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</si>
  <si>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</si>
  <si>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</si>
  <si>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</si>
  <si>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</si>
  <si>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</si>
  <si>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</si>
  <si>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</si>
  <si>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</si>
  <si>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</si>
  <si>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</si>
  <si>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</si>
  <si>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</si>
  <si>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</si>
  <si>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</si>
  <si>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</si>
  <si>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</si>
  <si>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</si>
  <si>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</si>
  <si>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</si>
  <si>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</si>
  <si>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</si>
  <si>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</si>
  <si>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</si>
  <si>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</si>
  <si>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</si>
  <si>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</si>
  <si>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</si>
  <si>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</si>
  <si>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</si>
  <si>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</si>
  <si>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</si>
  <si>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</si>
  <si>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</si>
  <si>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</si>
  <si>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</si>
  <si>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</si>
  <si>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</si>
  <si>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</si>
  <si>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</si>
  <si>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</si>
  <si>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</si>
  <si>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</si>
  <si>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</si>
  <si>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</si>
  <si>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</si>
  <si>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</si>
  <si>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</si>
  <si>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</si>
  <si>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</si>
  <si>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</si>
  <si>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</si>
  <si>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</si>
  <si>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</si>
  <si>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</si>
  <si>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</si>
  <si>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</si>
  <si>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</si>
  <si>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</si>
  <si>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</si>
  <si>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</si>
  <si>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</si>
  <si>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</si>
  <si>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</si>
  <si>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</si>
  <si>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</si>
  <si>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</si>
  <si>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</si>
  <si>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</si>
  <si>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</si>
  <si>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</si>
  <si>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</si>
  <si>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</si>
  <si>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</si>
  <si>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</si>
  <si>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</si>
  <si>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</si>
  <si>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</si>
  <si>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</si>
  <si>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</si>
  <si>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</si>
  <si>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</si>
  <si>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</si>
  <si>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</si>
  <si>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</si>
  <si>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</si>
  <si>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</si>
  <si>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</si>
  <si>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</si>
  <si>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</si>
  <si>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</si>
  <si>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</si>
  <si>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</si>
  <si>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</si>
  <si>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</si>
  <si>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</si>
  <si>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</si>
  <si>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</si>
  <si>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</si>
  <si>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</si>
  <si>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</si>
  <si>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</si>
  <si>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</si>
  <si>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</si>
  <si>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</si>
  <si>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</si>
  <si>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</si>
  <si>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</si>
  <si>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</si>
  <si>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</si>
  <si>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</si>
  <si>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</si>
  <si>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</si>
  <si>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</si>
  <si>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</si>
  <si>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</si>
  <si>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</si>
  <si>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</si>
  <si>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</si>
  <si>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</si>
  <si>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</si>
  <si>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</si>
  <si>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</si>
  <si>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</si>
  <si>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</si>
  <si>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</si>
  <si>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</si>
  <si>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</si>
  <si>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</si>
  <si>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</si>
  <si>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</si>
  <si>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</si>
  <si>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</si>
  <si>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</si>
  <si>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</si>
  <si>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</si>
  <si>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</si>
  <si>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</si>
  <si>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</si>
  <si>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</si>
  <si>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</si>
  <si>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</si>
  <si>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</si>
  <si>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</si>
  <si>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</si>
  <si>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</si>
  <si>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</si>
  <si>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</si>
  <si>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</si>
  <si>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</si>
  <si>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</si>
  <si>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</si>
  <si>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</si>
  <si>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</si>
  <si>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</si>
  <si>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</si>
  <si>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</si>
  <si>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</si>
  <si>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</si>
  <si>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</si>
  <si>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</si>
  <si>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</si>
  <si>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</si>
  <si>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</si>
  <si>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</si>
  <si>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</si>
  <si>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</si>
  <si>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</si>
  <si>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</si>
  <si>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</si>
  <si>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</si>
  <si>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</si>
  <si>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</si>
  <si>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</si>
  <si>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</si>
  <si>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</si>
  <si>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</si>
  <si>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</si>
  <si>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</si>
  <si>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</si>
  <si>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</si>
  <si>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</si>
  <si>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</si>
  <si>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</si>
  <si>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</si>
  <si>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</si>
  <si>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</si>
  <si>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</si>
  <si>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</si>
  <si>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</si>
  <si>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</si>
  <si>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</si>
  <si>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</si>
  <si>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</si>
  <si>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</si>
  <si>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</si>
  <si>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</si>
  <si>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</si>
  <si>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</si>
  <si>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</si>
  <si>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</si>
  <si>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</si>
  <si>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</si>
  <si>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</si>
  <si>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</si>
  <si>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</si>
  <si>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</si>
  <si>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</si>
  <si>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</si>
  <si>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</si>
  <si>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</si>
  <si>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</si>
  <si>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</si>
  <si>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</si>
  <si>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</si>
  <si>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</si>
  <si>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</si>
  <si>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</si>
  <si>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</si>
  <si>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</si>
  <si>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</si>
  <si>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</si>
  <si>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</si>
  <si>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</si>
  <si>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</si>
  <si>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</si>
  <si>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</si>
  <si>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</si>
  <si>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</si>
  <si>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</si>
  <si>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</si>
  <si>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</si>
  <si>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</si>
  <si>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</si>
  <si>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</si>
  <si>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</si>
  <si>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</si>
  <si>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</si>
  <si>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</si>
  <si>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</si>
  <si>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</si>
  <si>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</si>
  <si>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</si>
  <si>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</si>
  <si>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</si>
  <si>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</si>
  <si>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</si>
  <si>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</si>
  <si>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</si>
  <si>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</si>
  <si>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</si>
  <si>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</si>
  <si>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</si>
  <si>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</si>
  <si>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</si>
  <si>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</si>
  <si>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</si>
  <si>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</si>
  <si>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</si>
  <si>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</si>
  <si>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</si>
  <si>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</si>
  <si>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</si>
  <si>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</si>
  <si>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</si>
  <si>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</si>
  <si>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</si>
  <si>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</si>
  <si>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</si>
  <si>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</si>
  <si>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</si>
  <si>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</si>
  <si>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</si>
  <si>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</si>
  <si>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</si>
  <si>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</si>
  <si>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</si>
  <si>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</si>
  <si>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</si>
  <si>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</si>
  <si>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</si>
  <si>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</si>
  <si>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</si>
  <si>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</si>
  <si>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</si>
  <si>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</si>
  <si>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</si>
  <si>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</si>
  <si>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</si>
  <si>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</si>
  <si>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</si>
  <si>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</si>
  <si>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</si>
  <si>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</si>
  <si>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</si>
  <si>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</si>
  <si>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</si>
  <si>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</si>
  <si>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</si>
  <si>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</si>
  <si>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</si>
  <si>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</si>
  <si>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</si>
  <si>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</si>
  <si>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</si>
  <si>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</si>
  <si>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</si>
  <si>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</si>
  <si>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</si>
  <si>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</si>
  <si>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</si>
  <si>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</si>
  <si>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</si>
  <si>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</si>
  <si>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</si>
  <si>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</si>
  <si>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</si>
  <si>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</si>
  <si>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</si>
  <si>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</si>
  <si>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</si>
  <si>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</si>
  <si>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</si>
  <si>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</si>
  <si>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</si>
  <si>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</si>
  <si>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</si>
  <si>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</si>
  <si>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</si>
  <si>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</si>
  <si>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</si>
  <si>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</si>
  <si>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</si>
  <si>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</si>
  <si>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</si>
  <si>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</si>
  <si>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</si>
  <si>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</si>
  <si>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</si>
  <si>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</si>
  <si>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</si>
  <si>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</si>
  <si>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</si>
  <si>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</si>
  <si>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</si>
  <si>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</si>
  <si>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</si>
  <si>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</si>
  <si>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</si>
  <si>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</si>
  <si>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</si>
  <si>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</si>
  <si>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</si>
  <si>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</si>
  <si>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</si>
  <si>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</si>
  <si>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</si>
  <si>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</si>
  <si>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</si>
  <si>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</si>
  <si>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</si>
  <si>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</si>
  <si>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</si>
  <si>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</si>
  <si>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</si>
  <si>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</si>
  <si>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</si>
  <si>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</si>
  <si>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</si>
  <si>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</si>
  <si>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</si>
  <si>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</si>
  <si>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</si>
  <si>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</si>
  <si>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</si>
  <si>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</si>
  <si>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</si>
  <si>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</si>
  <si>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</si>
  <si>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</si>
  <si>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</si>
  <si>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</si>
  <si>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</si>
  <si>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</si>
  <si>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</si>
  <si>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</si>
  <si>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</si>
  <si>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</si>
  <si>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</si>
  <si>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</si>
  <si>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</si>
  <si>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</si>
  <si>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</si>
  <si>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</si>
  <si>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</si>
  <si>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</si>
  <si>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</si>
  <si>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</si>
  <si>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</si>
  <si>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</si>
  <si>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</si>
  <si>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</si>
  <si>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</si>
  <si>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</si>
  <si>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</si>
  <si>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</si>
  <si>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</si>
  <si>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</si>
  <si>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</si>
  <si>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</si>
  <si>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</si>
  <si>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</si>
  <si>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</si>
  <si>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</si>
  <si>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</si>
  <si>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</si>
  <si>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</si>
  <si>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</si>
  <si>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</si>
  <si>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</si>
  <si>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</si>
  <si>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</si>
  <si>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</si>
  <si>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</si>
  <si>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</si>
  <si>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</si>
  <si>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</si>
  <si>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</si>
  <si>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</si>
  <si>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</si>
  <si>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</si>
  <si>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</si>
  <si>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</si>
  <si>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</si>
  <si>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</si>
  <si>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</si>
  <si>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</si>
  <si>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</si>
  <si>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</si>
  <si>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</si>
  <si>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</si>
  <si>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</si>
  <si>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</si>
  <si>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</si>
  <si>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</si>
  <si>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</si>
  <si>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</si>
  <si>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</si>
  <si>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</si>
  <si>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</si>
  <si>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</si>
  <si>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</si>
  <si>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</si>
  <si>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</si>
  <si>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</si>
  <si>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</si>
  <si>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</si>
  <si>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</si>
  <si>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</si>
  <si>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</si>
  <si>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</si>
  <si>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</si>
  <si>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</si>
  <si>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</si>
  <si>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</si>
  <si>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</si>
  <si>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</si>
  <si>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</si>
  <si>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</si>
  <si>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</si>
  <si>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</si>
  <si>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</si>
  <si>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</si>
  <si>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</si>
  <si>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</si>
  <si>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</si>
  <si>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</si>
  <si>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</si>
  <si>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</si>
  <si>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</si>
  <si>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</si>
  <si>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</si>
  <si>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</si>
  <si>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</si>
  <si>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</si>
  <si>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</si>
  <si>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</si>
  <si>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</si>
  <si>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</si>
  <si>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</si>
  <si>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</si>
  <si>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</si>
  <si>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</si>
  <si>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</si>
  <si>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</si>
  <si>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</si>
  <si>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</si>
  <si>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</si>
  <si>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</si>
  <si>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</si>
  <si>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</si>
  <si>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</si>
  <si>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</si>
  <si>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</si>
  <si>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</si>
  <si>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</si>
  <si>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</si>
  <si>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</si>
  <si>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</si>
  <si>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</si>
  <si>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</si>
  <si>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</si>
  <si>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</si>
  <si>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</si>
  <si>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</si>
  <si>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</si>
  <si>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</si>
  <si>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</si>
  <si>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</si>
  <si>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</si>
  <si>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</si>
  <si>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</si>
  <si>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</si>
  <si>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</si>
  <si>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</si>
  <si>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</si>
  <si>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</si>
  <si>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</si>
  <si>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</si>
  <si>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</si>
  <si>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</si>
  <si>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</si>
  <si>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</si>
  <si>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</si>
  <si>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</si>
  <si>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</si>
  <si>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</si>
  <si>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</si>
  <si>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</si>
  <si>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</si>
  <si>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</si>
  <si>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</si>
  <si>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</si>
  <si>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</si>
  <si>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</si>
  <si>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</si>
  <si>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</si>
  <si>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</si>
  <si>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</si>
  <si>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</si>
  <si>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</si>
  <si>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</si>
  <si>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</si>
  <si>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</si>
  <si>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</si>
  <si>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</si>
  <si>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</si>
  <si>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</si>
  <si>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</si>
  <si>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</si>
  <si>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</si>
  <si>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</si>
  <si>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</si>
  <si>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</si>
  <si>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</si>
  <si>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</si>
  <si>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</si>
  <si>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</si>
  <si>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</si>
  <si>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</si>
  <si>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</si>
  <si>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</si>
  <si>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</si>
  <si>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</si>
  <si>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</si>
  <si>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</si>
  <si>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</si>
  <si>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</si>
  <si>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</si>
  <si>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</si>
  <si>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</si>
  <si>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</si>
  <si>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</si>
  <si>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</si>
  <si>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</si>
  <si>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</si>
  <si>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</si>
  <si>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</si>
  <si>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</si>
  <si>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</si>
  <si>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</si>
  <si>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</si>
  <si>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</si>
  <si>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</si>
  <si>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</si>
  <si>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</si>
  <si>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</si>
  <si>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</si>
  <si>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</si>
  <si>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</si>
  <si>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</si>
  <si>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</si>
  <si>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</si>
  <si>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</si>
  <si>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</si>
  <si>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</si>
  <si>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</si>
  <si>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</si>
  <si>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</si>
  <si>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</si>
  <si>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</si>
  <si>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</si>
  <si>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</si>
  <si>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</si>
  <si>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</si>
  <si>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</si>
  <si>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</si>
  <si>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</si>
  <si>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</si>
  <si>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</si>
  <si>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</si>
  <si>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</si>
  <si>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</si>
  <si>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</si>
  <si>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</si>
  <si>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</si>
  <si>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</si>
  <si>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</si>
  <si>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</si>
  <si>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</si>
  <si>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</si>
  <si>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</si>
  <si>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</si>
  <si>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</si>
  <si>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</si>
  <si>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</si>
  <si>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</si>
  <si>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</si>
  <si>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</si>
  <si>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</si>
  <si>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</si>
  <si>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</si>
  <si>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</si>
  <si>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</si>
  <si>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</si>
  <si>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</si>
  <si>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</si>
  <si>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</si>
  <si>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</si>
  <si>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</si>
  <si>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</si>
  <si>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</si>
  <si>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</si>
  <si>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</si>
  <si>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</si>
  <si>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</si>
  <si>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</si>
  <si>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</si>
  <si>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</si>
  <si>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</si>
  <si>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</si>
  <si>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</si>
  <si>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</si>
  <si>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</si>
  <si>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</si>
  <si>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</si>
  <si>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</si>
  <si>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</si>
  <si>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</si>
  <si>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</si>
  <si>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</si>
  <si>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</si>
  <si>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</si>
  <si>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</si>
  <si>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</si>
  <si>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</si>
  <si>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</si>
  <si>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</si>
  <si>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</si>
  <si>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</si>
  <si>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</si>
  <si>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</si>
  <si>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</si>
  <si>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</si>
  <si>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</si>
  <si>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</si>
  <si>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</si>
  <si>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</si>
  <si>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</si>
  <si>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</si>
  <si>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</si>
  <si>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</si>
  <si>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</si>
  <si>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</si>
  <si>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</si>
  <si>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</si>
  <si>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</si>
  <si>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</si>
  <si>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</si>
  <si>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</si>
  <si>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</si>
  <si>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</si>
  <si>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</si>
  <si>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</si>
  <si>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</si>
  <si>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</si>
  <si>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</si>
  <si>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</si>
  <si>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</si>
  <si>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</si>
  <si>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</si>
  <si>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</si>
  <si>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</si>
  <si>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</si>
  <si>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</si>
  <si>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</si>
  <si>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</si>
  <si>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</si>
  <si>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</si>
  <si>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</si>
  <si>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</si>
  <si>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</si>
  <si>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</si>
  <si>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</si>
  <si>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</si>
  <si>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</si>
  <si>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</si>
  <si>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</si>
  <si>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</si>
  <si>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</si>
  <si>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</si>
  <si>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</si>
  <si>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</si>
  <si>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</si>
  <si>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</si>
  <si>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</si>
  <si>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</si>
  <si>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</si>
  <si>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</si>
  <si>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</si>
  <si>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</si>
  <si>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</si>
  <si>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</si>
  <si>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</si>
  <si>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</si>
  <si>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</si>
  <si>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</si>
  <si>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</si>
  <si>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</si>
  <si>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</si>
  <si>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</si>
  <si>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</si>
  <si>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</si>
  <si>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</si>
  <si>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</si>
  <si>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</si>
  <si>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</si>
  <si>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</si>
  <si>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</si>
  <si>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</si>
  <si>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</si>
  <si>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</si>
  <si>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</si>
  <si>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</si>
  <si>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</si>
  <si>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</si>
  <si>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</si>
  <si>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</si>
  <si>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</si>
  <si>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</si>
  <si>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</si>
  <si>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</si>
  <si>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</si>
  <si>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</si>
  <si>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</si>
  <si>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</si>
  <si>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</si>
  <si>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</si>
  <si>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</si>
  <si>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</si>
  <si>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</si>
  <si>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</si>
  <si>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</si>
  <si>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</si>
  <si>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</si>
  <si>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</si>
  <si>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</si>
  <si>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</si>
  <si>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</si>
  <si>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</si>
  <si>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</si>
  <si>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</si>
  <si>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</si>
  <si>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</si>
  <si>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</si>
  <si>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</si>
  <si>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</si>
  <si>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</si>
  <si>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</si>
  <si>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</si>
  <si>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</si>
  <si>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</si>
  <si>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</si>
  <si>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</si>
  <si>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</si>
  <si>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</si>
  <si>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</si>
  <si>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</si>
  <si>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</si>
  <si>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</si>
  <si>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</si>
  <si>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</si>
  <si>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</si>
  <si>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</si>
  <si>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</si>
  <si>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</si>
  <si>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</si>
  <si>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</si>
  <si>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</si>
  <si>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</si>
  <si>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</si>
  <si>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</si>
  <si>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</si>
  <si>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</si>
  <si>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</si>
  <si>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</si>
  <si>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</si>
  <si>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</si>
  <si>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</si>
  <si>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</si>
  <si>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</si>
  <si>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</si>
  <si>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</si>
  <si>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</si>
  <si>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</si>
  <si>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</si>
  <si>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</si>
  <si>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</si>
  <si>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</si>
  <si>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</si>
  <si>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</si>
  <si>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</si>
  <si>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</si>
  <si>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</si>
  <si>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</si>
  <si>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</si>
  <si>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</si>
  <si>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</si>
  <si>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</si>
  <si>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</si>
  <si>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</si>
  <si>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</si>
  <si>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</si>
  <si>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</si>
  <si>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</si>
  <si>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</si>
  <si>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</si>
  <si>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</si>
  <si>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</si>
  <si>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</si>
  <si>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</si>
  <si>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</si>
  <si>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</si>
  <si>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</si>
  <si>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</si>
  <si>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</si>
  <si>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</si>
  <si>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</si>
  <si>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</si>
  <si>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</si>
  <si>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</si>
  <si>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</si>
  <si>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</si>
  <si>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</si>
  <si>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</si>
  <si>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</si>
  <si>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</si>
  <si>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</si>
  <si>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</si>
  <si>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</si>
  <si>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</si>
  <si>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</si>
  <si>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</si>
  <si>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</si>
  <si>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</si>
  <si>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</si>
  <si>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</si>
  <si>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</si>
  <si>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</si>
  <si>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</si>
  <si>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</si>
  <si>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</si>
  <si>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</si>
  <si>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</si>
  <si>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</si>
  <si>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</si>
  <si>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</si>
  <si>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</si>
  <si>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</si>
  <si>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</si>
  <si>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</si>
  <si>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</si>
  <si>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</si>
  <si>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</si>
  <si>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</si>
  <si>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</si>
  <si>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</si>
  <si>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</si>
  <si>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</si>
  <si>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</si>
  <si>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</si>
  <si>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</si>
  <si>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</si>
  <si>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</si>
  <si>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</si>
  <si>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</si>
  <si>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</si>
  <si>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</si>
  <si>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</si>
  <si>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</si>
  <si>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</si>
  <si>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</si>
  <si>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</si>
  <si>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</si>
  <si>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</si>
  <si>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</si>
  <si>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</si>
  <si>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</si>
  <si>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</si>
  <si>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</si>
  <si>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</si>
  <si>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</si>
  <si>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</si>
  <si>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</si>
  <si>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</si>
  <si>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</si>
  <si>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</si>
  <si>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</si>
  <si>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</si>
  <si>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</si>
  <si>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</si>
  <si>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</si>
  <si>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</si>
  <si>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</si>
  <si>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</si>
  <si>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</si>
  <si>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</si>
  <si>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</si>
  <si>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</si>
  <si>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</si>
  <si>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</si>
  <si>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</si>
  <si>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</si>
  <si>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</si>
  <si>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</si>
  <si>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</si>
  <si>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</si>
  <si>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</si>
  <si>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</si>
  <si>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</si>
  <si>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</si>
  <si>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</si>
  <si>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</si>
  <si>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</si>
  <si>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</si>
  <si>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</si>
  <si>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</si>
  <si>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</si>
  <si>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</si>
  <si>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</si>
  <si>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</si>
  <si>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</si>
  <si>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</si>
  <si>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</si>
  <si>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</si>
  <si>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</si>
  <si>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</si>
  <si>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</si>
  <si>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</si>
  <si>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</si>
  <si>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</si>
  <si>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</si>
  <si>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</si>
  <si>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</si>
  <si>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</si>
  <si>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</si>
  <si>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</si>
  <si>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</si>
  <si>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</si>
  <si>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</si>
  <si>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</si>
  <si>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</si>
  <si>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</si>
  <si>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</si>
  <si>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</si>
  <si>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</si>
  <si>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</si>
  <si>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</si>
  <si>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</si>
  <si>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</si>
  <si>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</si>
  <si>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</si>
  <si>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</si>
  <si>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</si>
  <si>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</si>
  <si>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</si>
  <si>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</si>
  <si>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</si>
  <si>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</si>
  <si>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</si>
  <si>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</si>
  <si>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</si>
  <si>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</si>
  <si>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</si>
  <si>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</si>
  <si>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</si>
  <si>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</si>
  <si>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</si>
  <si>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</si>
  <si>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</si>
  <si>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</si>
  <si>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</si>
  <si>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</si>
  <si>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</si>
  <si>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</si>
  <si>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</si>
  <si>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</si>
  <si>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</si>
  <si>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</si>
  <si>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</si>
  <si>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</si>
  <si>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</si>
  <si>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</si>
  <si>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</si>
  <si>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</si>
  <si>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</si>
  <si>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</si>
  <si>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</si>
  <si>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</si>
  <si>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</si>
  <si>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</si>
  <si>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</si>
  <si>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</si>
  <si>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</si>
  <si>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</si>
  <si>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</si>
  <si>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</si>
  <si>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</si>
  <si>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</si>
  <si>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</si>
  <si>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</si>
  <si>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</si>
  <si>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</si>
  <si>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</si>
  <si>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</si>
  <si>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</si>
  <si>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</si>
  <si>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</si>
  <si>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</si>
  <si>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</si>
  <si>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</si>
  <si>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</si>
  <si>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</si>
  <si>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</si>
  <si>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</si>
  <si>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</si>
  <si>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</si>
  <si>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</si>
  <si>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</si>
  <si>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</si>
  <si>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</si>
  <si>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</si>
  <si>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</si>
  <si>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</si>
  <si>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</si>
  <si>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</si>
  <si>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</si>
  <si>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</si>
  <si>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</si>
  <si>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</si>
  <si>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</si>
  <si>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</si>
  <si>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</si>
  <si>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</si>
  <si>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</si>
  <si>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</si>
  <si>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</si>
  <si>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</si>
  <si>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</si>
  <si>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</si>
  <si>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</si>
  <si>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</si>
  <si>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</si>
  <si>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</si>
  <si>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</si>
  <si>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</si>
  <si>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</si>
  <si>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</si>
  <si>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</si>
  <si>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</si>
  <si>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</si>
  <si>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</si>
  <si>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</si>
  <si>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</si>
  <si>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</si>
  <si>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</si>
  <si>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</si>
  <si>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</si>
  <si>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</si>
  <si>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</si>
  <si>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</si>
  <si>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</si>
  <si>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</si>
  <si>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</si>
  <si>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</si>
  <si>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</si>
  <si>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</si>
  <si>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</si>
  <si>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</si>
  <si>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</si>
  <si>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</si>
  <si>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</si>
  <si>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</si>
  <si>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</si>
  <si>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</si>
  <si>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</si>
  <si>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</si>
  <si>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</si>
  <si>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</si>
  <si>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</si>
  <si>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</si>
  <si>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</si>
  <si>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</si>
  <si>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</si>
  <si>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</si>
  <si>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</si>
  <si>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</si>
  <si>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</si>
  <si>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</si>
  <si>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</si>
  <si>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</si>
  <si>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</si>
  <si>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</si>
  <si>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</si>
  <si>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</si>
  <si>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</si>
  <si>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</si>
  <si>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</si>
  <si>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</si>
  <si>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</si>
  <si>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</si>
  <si>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</si>
  <si>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</si>
  <si>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</si>
  <si>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</si>
  <si>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</si>
  <si>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</si>
  <si>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</si>
  <si>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</si>
  <si>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</si>
  <si>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</si>
  <si>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</si>
  <si>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</si>
  <si>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</si>
  <si>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</si>
  <si>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</si>
  <si>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</si>
  <si>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</si>
  <si>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</si>
  <si>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</si>
  <si>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</si>
  <si>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</si>
  <si>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</si>
  <si>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</si>
  <si>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</si>
  <si>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</si>
  <si>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</si>
  <si>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</si>
  <si>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</si>
  <si>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</si>
  <si>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</si>
  <si>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</si>
  <si>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</si>
  <si>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</si>
  <si>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</si>
  <si>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</si>
  <si>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</si>
  <si>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</si>
  <si>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</si>
  <si>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</si>
  <si>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</si>
  <si>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</si>
  <si>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</si>
  <si>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</si>
  <si>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</si>
  <si>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</si>
  <si>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</si>
  <si>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</si>
  <si>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</si>
  <si>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</si>
  <si>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</si>
  <si>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</si>
  <si>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</si>
  <si>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</si>
  <si>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</si>
  <si>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</si>
  <si>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</si>
  <si>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</si>
  <si>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</si>
  <si>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</si>
  <si>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</si>
  <si>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</si>
  <si>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</si>
  <si>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</si>
  <si>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</si>
  <si>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</si>
  <si>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</si>
  <si>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</si>
  <si>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</si>
  <si>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</si>
  <si>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</si>
  <si>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</si>
  <si>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</si>
  <si>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</si>
  <si>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</si>
  <si>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</si>
  <si>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</si>
  <si>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</si>
  <si>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</si>
  <si>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</si>
  <si>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</si>
  <si>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</si>
  <si>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</si>
  <si>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</si>
  <si>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</si>
  <si>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</si>
  <si>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</si>
  <si>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</si>
  <si>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</si>
  <si>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</si>
  <si>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</si>
  <si>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</si>
  <si>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</si>
  <si>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</si>
  <si>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</si>
  <si>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</si>
  <si>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</si>
  <si>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</si>
  <si>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</si>
  <si>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</si>
  <si>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</si>
  <si>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</si>
  <si>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</si>
  <si>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</si>
  <si>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</si>
  <si>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</si>
  <si>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</si>
  <si>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</si>
  <si>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</si>
  <si>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</si>
  <si>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</si>
  <si>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</si>
  <si>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</si>
  <si>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</si>
  <si>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</si>
  <si>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</si>
  <si>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</si>
  <si>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</si>
  <si>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</si>
  <si>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</si>
  <si>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</si>
  <si>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</si>
  <si>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</si>
  <si>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</si>
  <si>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</si>
  <si>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</si>
  <si>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</si>
  <si>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</si>
  <si>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</si>
  <si>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</si>
  <si>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</si>
  <si>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</si>
  <si>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</si>
  <si>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</si>
  <si>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</si>
  <si>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</si>
  <si>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</si>
  <si>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</si>
  <si>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</si>
  <si>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</si>
  <si>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</si>
  <si>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</si>
  <si>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</si>
  <si>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</si>
  <si>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</si>
  <si>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</si>
  <si>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</si>
  <si>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</si>
  <si>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</si>
  <si>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</si>
  <si>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</si>
  <si>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</si>
  <si>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</si>
  <si>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</si>
  <si>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</si>
  <si>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</si>
  <si>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</si>
  <si>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</si>
  <si>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</si>
  <si>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</si>
  <si>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</si>
  <si>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</si>
  <si>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</si>
  <si>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</si>
  <si>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</si>
  <si>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</si>
  <si>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</si>
  <si>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</si>
  <si>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</si>
  <si>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</si>
  <si>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</si>
  <si>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</si>
  <si>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</si>
  <si>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</si>
  <si>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</si>
  <si>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</si>
  <si>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</si>
  <si>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</si>
  <si>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</si>
  <si>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</si>
  <si>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</si>
  <si>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</si>
  <si>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</si>
  <si>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</si>
  <si>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</si>
  <si>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</si>
  <si>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</si>
  <si>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</si>
  <si>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</si>
  <si>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</si>
  <si>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</si>
  <si>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</si>
  <si>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</si>
  <si>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</si>
  <si>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</si>
  <si>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</si>
  <si>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</si>
  <si>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</si>
  <si>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</si>
  <si>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</si>
  <si>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</si>
  <si>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</si>
  <si>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</si>
  <si>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</si>
  <si>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</si>
  <si>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</si>
  <si>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</si>
  <si>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</si>
  <si>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</si>
  <si>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</si>
  <si>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</si>
  <si>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</si>
  <si>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</si>
  <si>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</si>
  <si>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</si>
  <si>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</si>
  <si>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</si>
  <si>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</si>
  <si>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</si>
  <si>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</si>
  <si>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</si>
  <si>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</si>
  <si>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</si>
  <si>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</si>
  <si>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</si>
  <si>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</si>
  <si>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</si>
  <si>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</si>
  <si>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</si>
  <si>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</si>
  <si>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</si>
  <si>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</si>
  <si>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</si>
  <si>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</si>
  <si>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</si>
  <si>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</si>
  <si>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</si>
  <si>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</si>
  <si>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</si>
  <si>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</si>
  <si>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</si>
  <si>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</si>
  <si>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</si>
  <si>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</si>
  <si>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</si>
  <si>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</si>
  <si>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</si>
  <si>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</si>
  <si>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</si>
  <si>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</si>
  <si>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</si>
  <si>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</si>
  <si>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</si>
  <si>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</si>
  <si>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</si>
  <si>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</si>
  <si>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</si>
  <si>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</si>
  <si>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</si>
  <si>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</si>
  <si>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</si>
  <si>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</si>
  <si>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</si>
  <si>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</si>
  <si>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</si>
  <si>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</si>
  <si>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</si>
  <si>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</si>
  <si>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</si>
  <si>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</si>
  <si>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</si>
  <si>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</si>
  <si>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</si>
  <si>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</si>
  <si>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</si>
  <si>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</si>
  <si>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</si>
  <si>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</si>
  <si>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</si>
  <si>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</si>
  <si>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</si>
  <si>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</si>
  <si>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</si>
  <si>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</si>
  <si>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</si>
  <si>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</si>
  <si>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</si>
  <si>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</si>
  <si>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</si>
  <si>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</si>
  <si>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</si>
  <si>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</si>
  <si>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</si>
  <si>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</si>
  <si>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</si>
  <si>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</si>
  <si>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</si>
  <si>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</si>
  <si>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</si>
  <si>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</si>
  <si>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</si>
  <si>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</si>
  <si>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</si>
  <si>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</si>
  <si>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</si>
  <si>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</si>
  <si>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</si>
  <si>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</si>
  <si>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</si>
  <si>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</si>
  <si>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</si>
  <si>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</si>
  <si>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</si>
  <si>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</si>
  <si>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</si>
  <si>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</si>
  <si>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</si>
  <si>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</si>
  <si>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</si>
  <si>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</si>
  <si>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</si>
  <si>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</si>
  <si>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</si>
  <si>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</si>
  <si>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</si>
  <si>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</si>
  <si>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</si>
  <si>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</si>
  <si>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</si>
  <si>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</si>
  <si>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</si>
  <si>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</si>
  <si>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</si>
  <si>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</si>
  <si>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</si>
  <si>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</si>
  <si>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</si>
  <si>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</si>
  <si>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</si>
  <si>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</si>
  <si>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</si>
  <si>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</si>
  <si>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</si>
  <si>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</si>
  <si>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</si>
  <si>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</si>
  <si>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</si>
  <si>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</si>
  <si>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</si>
  <si>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</si>
  <si>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</si>
  <si>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</si>
  <si>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</si>
  <si>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</si>
  <si>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</si>
  <si>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</si>
  <si>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</si>
  <si>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</si>
  <si>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</si>
  <si>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</si>
  <si>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</si>
  <si>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</si>
  <si>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</si>
  <si>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</si>
  <si>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</si>
  <si>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</si>
  <si>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</si>
  <si>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</si>
  <si>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</si>
  <si>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</si>
  <si>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</si>
  <si>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</si>
  <si>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</si>
  <si>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</si>
  <si>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</si>
  <si>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</si>
  <si>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</si>
  <si>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</si>
  <si>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</si>
  <si>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</si>
  <si>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</si>
  <si>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</si>
  <si>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</si>
  <si>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</si>
  <si>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</si>
  <si>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</si>
  <si>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</si>
  <si>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</si>
  <si>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</si>
  <si>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</si>
  <si>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</si>
  <si>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</si>
  <si>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</si>
  <si>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</si>
  <si>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</si>
  <si>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</si>
  <si>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</si>
  <si>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</si>
  <si>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</si>
  <si>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</si>
  <si>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</si>
  <si>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</si>
  <si>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</si>
  <si>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</si>
  <si>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</si>
  <si>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</si>
  <si>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</si>
  <si>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</si>
  <si>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</si>
  <si>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</si>
  <si>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</si>
  <si>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</si>
  <si>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</si>
  <si>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</si>
  <si>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</si>
  <si>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</si>
  <si>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</si>
  <si>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</si>
  <si>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</si>
  <si>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</si>
  <si>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</si>
  <si>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</si>
  <si>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</si>
  <si>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</si>
  <si>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</si>
  <si>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</si>
  <si>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</si>
  <si>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</si>
  <si>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</si>
  <si>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</si>
  <si>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</si>
  <si>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</si>
  <si>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</si>
  <si>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</si>
  <si>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</si>
  <si>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</si>
  <si>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</si>
  <si>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</si>
  <si>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</si>
  <si>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</si>
  <si>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</si>
  <si>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</si>
  <si>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</si>
  <si>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</si>
  <si>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</si>
  <si>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</si>
  <si>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</si>
  <si>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</si>
  <si>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</si>
  <si>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</si>
  <si>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</si>
  <si>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</si>
  <si>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</si>
  <si>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</si>
  <si>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</si>
  <si>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</si>
  <si>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</si>
  <si>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</si>
  <si>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</si>
  <si>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</si>
  <si>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</si>
  <si>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</si>
  <si>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</si>
  <si>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</si>
  <si>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</si>
  <si>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</si>
  <si>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</si>
  <si>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</si>
  <si>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</si>
  <si>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</si>
  <si>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</si>
  <si>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</si>
  <si>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</si>
  <si>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</si>
  <si>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</si>
  <si>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</si>
  <si>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</si>
  <si>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</si>
  <si>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</si>
  <si>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</si>
  <si>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</si>
  <si>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</si>
  <si>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</si>
  <si>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</si>
  <si>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</si>
  <si>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</si>
  <si>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</si>
  <si>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</si>
  <si>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</si>
  <si>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</si>
  <si>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</si>
  <si>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</si>
  <si>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</si>
  <si>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</si>
  <si>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</si>
  <si>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</si>
  <si>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</si>
  <si>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</si>
  <si>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</si>
  <si>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</si>
  <si>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</si>
  <si>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</si>
  <si>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</si>
  <si>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</si>
  <si>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</si>
  <si>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</si>
  <si>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</si>
  <si>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</si>
  <si>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</si>
  <si>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</si>
  <si>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</si>
  <si>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</si>
  <si>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</si>
  <si>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</si>
  <si>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</si>
  <si>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</si>
  <si>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</si>
  <si>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</si>
  <si>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</si>
  <si>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</si>
  <si>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</si>
  <si>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</si>
  <si>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</si>
  <si>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</si>
  <si>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</si>
  <si>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</si>
  <si>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</si>
  <si>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</si>
  <si>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</si>
  <si>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</si>
  <si>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</si>
  <si>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</si>
  <si>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</si>
  <si>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</si>
  <si>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</si>
  <si>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</si>
  <si>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</si>
  <si>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</si>
  <si>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</si>
  <si>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</si>
  <si>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</si>
  <si>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</si>
  <si>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</si>
  <si>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</si>
  <si>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</si>
  <si>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</si>
  <si>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</si>
  <si>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</si>
  <si>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</si>
  <si>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</si>
  <si>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</si>
  <si>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</si>
  <si>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</si>
  <si>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</si>
  <si>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</si>
  <si>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</si>
  <si>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</si>
  <si>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</si>
  <si>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</si>
  <si>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</si>
  <si>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</si>
  <si>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</si>
  <si>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</si>
  <si>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</si>
  <si>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</si>
  <si>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</si>
  <si>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</si>
  <si>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</si>
  <si>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</si>
  <si>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</si>
  <si>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</si>
  <si>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</si>
  <si>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</si>
  <si>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</si>
  <si>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</si>
  <si>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</si>
  <si>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</si>
  <si>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</si>
  <si>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</si>
  <si>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</si>
  <si>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</si>
  <si>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</si>
  <si>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</si>
  <si>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</si>
  <si>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</si>
  <si>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</si>
  <si>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</si>
  <si>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</si>
  <si>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</si>
  <si>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</si>
  <si>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</si>
  <si>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</si>
  <si>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</si>
  <si>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</si>
  <si>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</si>
  <si>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</si>
  <si>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</si>
  <si>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</si>
  <si>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</si>
  <si>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</si>
  <si>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</si>
  <si>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</si>
  <si>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</si>
  <si>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</si>
  <si>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</si>
  <si>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</si>
  <si>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</si>
  <si>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</si>
  <si>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</si>
  <si>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</si>
  <si>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</si>
  <si>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</si>
  <si>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</si>
  <si>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</si>
  <si>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</si>
  <si>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</si>
  <si>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</si>
  <si>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</si>
  <si>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</si>
  <si>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</si>
  <si>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</si>
  <si>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</si>
  <si>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</si>
  <si>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</si>
  <si>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</si>
  <si>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</si>
  <si>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</si>
  <si>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</si>
  <si>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</si>
  <si>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</si>
  <si>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</si>
  <si>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</si>
  <si>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</si>
  <si>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</si>
  <si>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</si>
  <si>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</si>
  <si>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</si>
  <si>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</si>
  <si>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</si>
  <si>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</si>
  <si>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</si>
  <si>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</si>
  <si>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</si>
  <si>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</si>
  <si>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</si>
  <si>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</si>
  <si>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</si>
  <si>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</si>
  <si>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</si>
  <si>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</si>
  <si>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</si>
  <si>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</si>
  <si>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</si>
  <si>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</si>
  <si>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</si>
  <si>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</si>
  <si>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</si>
  <si>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</si>
  <si>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</si>
  <si>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</si>
  <si>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</si>
  <si>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</si>
  <si>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</si>
  <si>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</si>
  <si>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</si>
  <si>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</si>
  <si>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</si>
  <si>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</si>
  <si>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</si>
  <si>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</si>
  <si>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</si>
  <si>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</si>
  <si>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</si>
  <si>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</si>
  <si>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</si>
  <si>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</si>
  <si>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</si>
  <si>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</si>
  <si>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</si>
  <si>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</si>
  <si>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</si>
  <si>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</si>
  <si>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</si>
  <si>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</si>
  <si>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</si>
  <si>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</si>
  <si>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</si>
  <si>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</si>
  <si>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</si>
  <si>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</si>
  <si>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</si>
  <si>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</si>
  <si>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</si>
  <si>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</si>
  <si>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</si>
  <si>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</si>
  <si>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</si>
  <si>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</si>
  <si>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</si>
  <si>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</si>
  <si>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</si>
  <si>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</si>
  <si>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</si>
  <si>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</si>
  <si>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</si>
  <si>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</si>
  <si>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</si>
  <si>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</si>
  <si>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</si>
  <si>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</si>
  <si>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</si>
  <si>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</si>
  <si>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</si>
  <si>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</si>
  <si>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</si>
  <si>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</si>
  <si>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</si>
  <si>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</si>
  <si>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</si>
  <si>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</si>
  <si>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</si>
  <si>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</si>
  <si>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</si>
  <si>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</si>
  <si>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</si>
  <si>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</si>
  <si>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</si>
  <si>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</si>
  <si>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</si>
  <si>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</si>
  <si>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</si>
  <si>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</si>
  <si>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</si>
  <si>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</si>
  <si>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</si>
  <si>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</si>
  <si>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</si>
  <si>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</si>
  <si>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</si>
  <si>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</si>
  <si>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</si>
  <si>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</si>
  <si>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</si>
  <si>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</si>
  <si>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</si>
  <si>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</si>
  <si>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</si>
  <si>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</si>
  <si>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</si>
  <si>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</si>
  <si>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</si>
  <si>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</si>
  <si>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</si>
  <si>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</si>
  <si>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</si>
  <si>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</si>
  <si>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</si>
  <si>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</si>
  <si>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</si>
  <si>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</si>
  <si>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</si>
  <si>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</si>
  <si>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</si>
  <si>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</si>
  <si>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</si>
  <si>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</si>
  <si>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</si>
  <si>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</si>
  <si>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</si>
  <si>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</si>
  <si>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</si>
  <si>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</si>
  <si>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</si>
  <si>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</si>
  <si>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</si>
  <si>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</si>
  <si>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</si>
  <si>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</si>
  <si>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</si>
  <si>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</si>
  <si>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</si>
  <si>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</si>
  <si>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</si>
  <si>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</si>
  <si>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</si>
  <si>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</si>
  <si>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</si>
  <si>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</si>
  <si>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</si>
  <si>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</si>
  <si>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</si>
  <si>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</si>
  <si>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</si>
  <si>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</si>
  <si>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</si>
  <si>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</si>
  <si>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</si>
  <si>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</si>
  <si>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</si>
  <si>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</si>
  <si>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</si>
  <si>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</si>
  <si>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</si>
  <si>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</si>
  <si>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</si>
  <si>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</si>
  <si>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</si>
  <si>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</si>
  <si>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</si>
  <si>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</si>
  <si>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</si>
  <si>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</si>
  <si>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</si>
  <si>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</si>
  <si>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</si>
  <si>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</si>
  <si>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</si>
  <si>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</si>
  <si>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</si>
  <si>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</si>
  <si>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</si>
  <si>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</si>
  <si>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</si>
  <si>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</si>
  <si>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</si>
  <si>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</si>
  <si>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</si>
  <si>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</si>
  <si>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</si>
  <si>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</si>
  <si>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</si>
  <si>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</si>
  <si>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</si>
  <si>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</si>
  <si>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</si>
  <si>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</si>
  <si>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</si>
  <si>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</si>
  <si>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</si>
  <si>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</si>
  <si>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</si>
  <si>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</si>
  <si>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</si>
  <si>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</si>
  <si>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</si>
  <si>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</si>
  <si>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</si>
  <si>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</si>
  <si>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</si>
  <si>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</si>
  <si>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</si>
  <si>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</si>
  <si>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</si>
  <si>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</si>
  <si>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</si>
  <si>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</si>
  <si>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</si>
  <si>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</si>
  <si>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</si>
  <si>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</si>
  <si>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</si>
  <si>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</si>
  <si>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</si>
  <si>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</si>
  <si>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</si>
  <si>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</si>
  <si>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</si>
  <si>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</si>
  <si>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</si>
  <si>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</si>
  <si>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</si>
  <si>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</si>
  <si>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</si>
  <si>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</si>
  <si>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</si>
  <si>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</si>
  <si>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</si>
  <si>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</si>
  <si>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</si>
  <si>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</si>
  <si>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</si>
  <si>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</si>
  <si>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</si>
  <si>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</si>
  <si>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</si>
  <si>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</si>
  <si>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</si>
  <si>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</si>
  <si>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</si>
  <si>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</si>
  <si>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</si>
  <si>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</si>
  <si>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</si>
  <si>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</si>
  <si>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</si>
  <si>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</si>
  <si>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</si>
  <si>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</si>
  <si>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</si>
  <si>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</si>
  <si>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</si>
  <si>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</si>
  <si>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</si>
  <si>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</si>
  <si>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</si>
  <si>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</si>
  <si>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</si>
  <si>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</si>
  <si>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</si>
  <si>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</si>
  <si>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</si>
  <si>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</si>
  <si>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</si>
  <si>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</si>
  <si>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</si>
  <si>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</si>
  <si>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</si>
  <si>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</si>
  <si>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</si>
  <si>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</si>
  <si>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</si>
  <si>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</si>
  <si>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</si>
  <si>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</si>
  <si>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</si>
  <si>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</si>
  <si>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</si>
  <si>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</si>
  <si>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</si>
  <si>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</si>
  <si>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</si>
  <si>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</si>
  <si>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</si>
  <si>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</si>
  <si>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</si>
  <si>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</si>
  <si>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</si>
  <si>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</si>
  <si>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</si>
  <si>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</si>
  <si>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</si>
  <si>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</si>
  <si>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</si>
  <si>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</si>
  <si>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</si>
  <si>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</si>
  <si>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</si>
  <si>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</si>
  <si>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</si>
  <si>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</si>
  <si>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</si>
  <si>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</si>
  <si>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</si>
  <si>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</si>
  <si>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</si>
  <si>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</si>
  <si>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</si>
  <si>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</si>
  <si>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</si>
  <si>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</si>
  <si>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</si>
  <si>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</si>
  <si>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</si>
  <si>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</si>
  <si>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</si>
  <si>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</si>
  <si>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</si>
  <si>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</si>
  <si>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</si>
  <si>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</si>
  <si>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</si>
  <si>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</si>
  <si>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</si>
  <si>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</si>
  <si>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</si>
  <si>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</si>
  <si>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</si>
  <si>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</si>
  <si>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</si>
  <si>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</si>
  <si>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</si>
  <si>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</si>
  <si>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</si>
  <si>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</si>
  <si>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</si>
  <si>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</si>
  <si>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</si>
  <si>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</si>
  <si>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</si>
  <si>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</si>
  <si>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</si>
  <si>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</si>
  <si>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</si>
  <si>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</si>
  <si>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</si>
  <si>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</si>
  <si>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</si>
  <si>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</si>
  <si>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</si>
  <si>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</si>
  <si>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</si>
  <si>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</si>
  <si>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</si>
  <si>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</si>
  <si>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</si>
  <si>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</si>
  <si>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</si>
  <si>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</si>
  <si>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</si>
  <si>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</si>
  <si>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</si>
  <si>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</si>
  <si>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</si>
  <si>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</si>
  <si>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</si>
  <si>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</si>
  <si>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</si>
  <si>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</si>
  <si>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</si>
  <si>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</si>
  <si>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</si>
  <si>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</si>
  <si>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</si>
  <si>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</si>
  <si>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</si>
  <si>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</si>
  <si>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</si>
  <si>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</si>
  <si>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</si>
  <si>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</si>
  <si>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</si>
  <si>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</si>
  <si>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</si>
  <si>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</si>
  <si>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</si>
  <si>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</si>
  <si>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</si>
  <si>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</si>
  <si>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</si>
  <si>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</si>
  <si>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</si>
  <si>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</si>
  <si>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</si>
  <si>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</si>
  <si>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</si>
  <si>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</si>
  <si>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</si>
  <si>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</si>
  <si>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</si>
  <si>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</si>
  <si>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</si>
  <si>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</si>
  <si>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</si>
  <si>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</si>
  <si>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</si>
  <si>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</si>
  <si>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</si>
  <si>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</si>
  <si>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</si>
  <si>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</si>
  <si>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</si>
  <si>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</si>
  <si>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</si>
  <si>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</si>
  <si>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</si>
  <si>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</si>
  <si>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</si>
  <si>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</si>
  <si>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</si>
  <si>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</si>
  <si>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</si>
  <si>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</si>
  <si>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</si>
  <si>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</si>
  <si>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</si>
  <si>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</si>
  <si>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</si>
  <si>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</si>
  <si>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</si>
  <si>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</si>
  <si>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</si>
  <si>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</si>
  <si>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</si>
  <si>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</si>
  <si>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</si>
  <si>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</si>
  <si>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</si>
  <si>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</si>
  <si>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</si>
  <si>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</si>
  <si>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</si>
  <si>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</si>
  <si>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</si>
  <si>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</si>
  <si>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</si>
  <si>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</si>
  <si>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</si>
  <si>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</si>
  <si>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</si>
  <si>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</si>
  <si>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</si>
  <si>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</si>
  <si>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</si>
  <si>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</si>
  <si>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</si>
  <si>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</si>
  <si>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</si>
  <si>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</si>
  <si>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</si>
  <si>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</si>
  <si>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</si>
  <si>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</si>
  <si>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</si>
  <si>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</si>
  <si>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</si>
  <si>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</si>
  <si>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</si>
  <si>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</si>
  <si>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</si>
  <si>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</si>
  <si>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</si>
  <si>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</si>
  <si>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</si>
  <si>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</si>
  <si>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</si>
  <si>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</si>
  <si>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</si>
  <si>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</si>
  <si>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</si>
  <si>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</si>
  <si>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</si>
  <si>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</si>
  <si>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</si>
  <si>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</si>
  <si>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</si>
  <si>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</si>
  <si>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</si>
  <si>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</si>
  <si>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</si>
  <si>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</si>
  <si>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</si>
  <si>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</si>
  <si>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</si>
  <si>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</si>
  <si>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</si>
  <si>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</si>
  <si>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</si>
  <si>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</si>
  <si>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</si>
  <si>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</si>
  <si>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</si>
  <si>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</si>
  <si>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</si>
  <si>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</si>
  <si>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</si>
  <si>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</si>
  <si>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</si>
  <si>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</si>
  <si>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</si>
  <si>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</si>
  <si>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</si>
  <si>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</si>
  <si>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</si>
  <si>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</si>
  <si>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</si>
  <si>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</si>
  <si>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</si>
  <si>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</si>
  <si>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</si>
  <si>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</si>
  <si>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</si>
  <si>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</si>
  <si>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</si>
  <si>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</si>
  <si>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</si>
  <si>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</si>
  <si>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</si>
  <si>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</si>
  <si>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</si>
  <si>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</si>
  <si>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</si>
  <si>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</si>
  <si>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</si>
  <si>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</si>
  <si>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</si>
  <si>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</si>
  <si>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</si>
  <si>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</si>
  <si>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</si>
  <si>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</si>
  <si>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</si>
  <si>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</si>
  <si>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</si>
  <si>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</si>
  <si>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</si>
  <si>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</si>
  <si>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</si>
  <si>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</si>
  <si>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</si>
  <si>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</si>
  <si>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</si>
  <si>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</si>
  <si>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</si>
  <si>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</si>
  <si>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</si>
  <si>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</si>
  <si>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</si>
  <si>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</si>
  <si>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</si>
  <si>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</si>
  <si>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</si>
  <si>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</si>
  <si>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</si>
  <si>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</si>
  <si>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</si>
  <si>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</si>
  <si>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</si>
  <si>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</si>
  <si>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</si>
  <si>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</si>
  <si>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</si>
  <si>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</si>
  <si>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</si>
  <si>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</si>
  <si>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</si>
  <si>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</si>
  <si>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</si>
  <si>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</si>
  <si>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</si>
  <si>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</si>
  <si>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</si>
  <si>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</si>
  <si>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</si>
  <si>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</si>
  <si>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</si>
  <si>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</si>
  <si>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</si>
  <si>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</si>
  <si>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</si>
  <si>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</si>
  <si>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</si>
  <si>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</si>
  <si>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</si>
  <si>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</si>
  <si>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</si>
  <si>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</si>
  <si>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</si>
  <si>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</si>
  <si>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</si>
  <si>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</si>
  <si>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</si>
  <si>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</si>
  <si>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</si>
  <si>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</si>
  <si>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</si>
  <si>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</si>
  <si>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</si>
  <si>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</si>
  <si>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</si>
  <si>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</si>
  <si>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</si>
  <si>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</si>
  <si>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</si>
  <si>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</si>
  <si>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</si>
  <si>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</si>
  <si>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</si>
  <si>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</si>
  <si>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</si>
  <si>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</si>
  <si>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</si>
  <si>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</si>
  <si>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</si>
  <si>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</si>
  <si>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</si>
  <si>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</si>
  <si>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</si>
  <si>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</si>
  <si>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</si>
  <si>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</si>
  <si>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</si>
  <si>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</si>
  <si>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</si>
  <si>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</si>
  <si>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</si>
  <si>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</si>
  <si>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</si>
  <si>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</si>
  <si>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</si>
  <si>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</si>
  <si>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</si>
  <si>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</si>
  <si>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</si>
  <si>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</si>
  <si>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</si>
  <si>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</si>
  <si>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</si>
  <si>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</si>
  <si>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</si>
  <si>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</si>
  <si>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</si>
  <si>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</si>
  <si>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</si>
  <si>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</si>
  <si>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</si>
  <si>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</si>
  <si>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</si>
  <si>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</si>
  <si>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</si>
  <si>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</si>
  <si>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</si>
  <si>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</si>
  <si>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</si>
  <si>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</si>
  <si>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</si>
  <si>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</si>
  <si>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</si>
  <si>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</si>
  <si>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</si>
  <si>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</si>
  <si>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</si>
  <si>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</si>
  <si>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</si>
  <si>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</si>
  <si>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</si>
  <si>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</si>
  <si>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</si>
  <si>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</si>
  <si>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</si>
  <si>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</si>
  <si>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</si>
  <si>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</si>
  <si>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</si>
  <si>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</si>
  <si>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</si>
  <si>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</si>
  <si>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</si>
  <si>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</si>
  <si>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</si>
  <si>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</si>
  <si>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</si>
  <si>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</si>
  <si>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</si>
  <si>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</si>
  <si>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</si>
  <si>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</si>
  <si>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</si>
  <si>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</si>
  <si>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</si>
  <si>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</si>
  <si>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</si>
  <si>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</si>
  <si>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</si>
  <si>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</si>
  <si>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</si>
  <si>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</si>
  <si>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</si>
  <si>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</si>
  <si>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</si>
  <si>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</si>
  <si>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</si>
  <si>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</si>
  <si>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</si>
  <si>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</si>
  <si>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</si>
  <si>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</si>
  <si>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</si>
  <si>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</si>
  <si>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</si>
  <si>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</si>
  <si>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</si>
  <si>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</si>
  <si>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</si>
  <si>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</si>
  <si>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</si>
  <si>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</si>
  <si>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</si>
  <si>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</si>
  <si>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</si>
  <si>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</si>
  <si>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</si>
  <si>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</si>
  <si>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</si>
  <si>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</si>
  <si>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</si>
  <si>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</si>
  <si>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</si>
  <si>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</si>
  <si>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</si>
  <si>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</si>
  <si>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</si>
  <si>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</si>
  <si>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</si>
  <si>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</si>
  <si>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</si>
  <si>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</si>
  <si>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</si>
  <si>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</si>
  <si>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</si>
  <si>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</si>
  <si>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</si>
  <si>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</si>
  <si>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</si>
  <si>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</si>
  <si>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</si>
  <si>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</si>
  <si>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</si>
  <si>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</si>
  <si>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</si>
  <si>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</si>
  <si>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</si>
  <si>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</si>
  <si>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</si>
  <si>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</si>
  <si>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</si>
  <si>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</si>
  <si>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</si>
  <si>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</si>
  <si>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</si>
  <si>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</si>
  <si>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</si>
  <si>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</si>
  <si>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</si>
  <si>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</si>
  <si>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</si>
  <si>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</si>
  <si>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</si>
  <si>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</si>
  <si>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</si>
  <si>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</si>
  <si>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</si>
  <si>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</si>
  <si>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</si>
  <si>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</si>
  <si>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</si>
  <si>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</si>
  <si>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</si>
  <si>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</si>
  <si>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</si>
  <si>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</si>
  <si>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</si>
  <si>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</si>
  <si>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</si>
  <si>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</si>
  <si>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</si>
  <si>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</si>
  <si>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</si>
  <si>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</si>
  <si>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</si>
  <si>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</si>
  <si>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</si>
  <si>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</si>
  <si>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</si>
  <si>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</si>
  <si>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</si>
  <si>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</si>
  <si>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</si>
  <si>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</si>
  <si>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</si>
  <si>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</si>
  <si>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</si>
  <si>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</si>
  <si>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</si>
  <si>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</si>
  <si>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</si>
  <si>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</si>
  <si>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</si>
  <si>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</si>
  <si>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</si>
  <si>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</si>
  <si>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</si>
  <si>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</si>
  <si>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</si>
  <si>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</si>
  <si>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</si>
  <si>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</si>
  <si>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</si>
  <si>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</si>
  <si>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</si>
  <si>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</si>
  <si>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</si>
  <si>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</si>
  <si>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</si>
  <si>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</si>
  <si>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</si>
  <si>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</si>
  <si>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</si>
  <si>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</si>
  <si>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</si>
  <si>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</si>
  <si>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</si>
  <si>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</si>
  <si>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</si>
  <si>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</si>
  <si>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</si>
  <si>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</si>
  <si>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</si>
  <si>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</si>
  <si>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</si>
  <si>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</si>
  <si>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</si>
  <si>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</si>
  <si>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</si>
  <si>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</si>
  <si>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</si>
  <si>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</si>
  <si>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</si>
  <si>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</si>
  <si>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</si>
  <si>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</si>
  <si>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</si>
  <si>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</si>
  <si>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</si>
  <si>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</si>
  <si>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</si>
  <si>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</si>
  <si>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</si>
  <si>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</si>
  <si>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</si>
  <si>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</si>
  <si>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</si>
  <si>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</si>
  <si>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</si>
  <si>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</si>
  <si>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</si>
  <si>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</si>
  <si>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</si>
  <si>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</si>
  <si>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</si>
  <si>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</si>
  <si>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</si>
  <si>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</si>
  <si>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</si>
  <si>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</si>
  <si>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</si>
  <si>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</si>
  <si>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</si>
  <si>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</si>
  <si>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</si>
  <si>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</si>
  <si>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</si>
  <si>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</si>
  <si>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</si>
  <si>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</si>
  <si>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</si>
  <si>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</si>
  <si>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</si>
  <si>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</si>
  <si>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</si>
  <si>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</si>
  <si>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</si>
  <si>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</si>
  <si>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</si>
  <si>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</si>
  <si>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</si>
  <si>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</si>
  <si>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</si>
  <si>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</si>
  <si>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</si>
  <si>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</si>
  <si>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</si>
  <si>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</si>
  <si>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</si>
  <si>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</si>
  <si>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</si>
  <si>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</si>
  <si>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</si>
  <si>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</si>
  <si>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</si>
  <si>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</si>
  <si>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</si>
  <si>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</si>
  <si>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</si>
  <si>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</si>
  <si>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</si>
  <si>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</si>
  <si>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</si>
  <si>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</si>
  <si>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</si>
  <si>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</si>
  <si>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</si>
  <si>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</si>
  <si>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</si>
  <si>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</si>
  <si>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</si>
  <si>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</si>
  <si>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</si>
  <si>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</si>
  <si>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</si>
  <si>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</si>
  <si>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</si>
  <si>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</si>
  <si>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</si>
  <si>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</si>
  <si>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</si>
  <si>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</si>
  <si>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</si>
  <si>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</si>
  <si>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</si>
  <si>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</si>
  <si>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</si>
  <si>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</si>
  <si>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</si>
  <si>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</si>
  <si>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</si>
  <si>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</si>
  <si>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</si>
  <si>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</si>
  <si>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</si>
  <si>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</si>
  <si>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</si>
  <si>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</si>
  <si>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</si>
  <si>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</si>
  <si>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</si>
  <si>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</si>
  <si>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</si>
  <si>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</si>
  <si>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</si>
  <si>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</si>
  <si>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</si>
  <si>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</si>
  <si>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</si>
  <si>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</si>
  <si>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</si>
  <si>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</si>
  <si>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</si>
  <si>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</si>
  <si>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</si>
  <si>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</si>
  <si>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</si>
  <si>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</si>
  <si>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</si>
  <si>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</si>
  <si>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</si>
  <si>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</si>
  <si>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</si>
  <si>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</si>
  <si>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</si>
  <si>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</si>
  <si>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</si>
  <si>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</si>
  <si>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</si>
  <si>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</si>
  <si>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</si>
  <si>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</si>
  <si>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</si>
  <si>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</si>
  <si>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</si>
  <si>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</si>
  <si>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</si>
  <si>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</si>
  <si>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</si>
  <si>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</si>
  <si>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</si>
  <si>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</si>
  <si>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</si>
  <si>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</si>
  <si>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</si>
  <si>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</si>
  <si>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</si>
  <si>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</si>
  <si>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</si>
  <si>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</si>
  <si>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</si>
  <si>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</si>
  <si>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</si>
  <si>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</si>
  <si>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</si>
  <si>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</si>
  <si>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</si>
  <si>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</si>
  <si>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</si>
  <si>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</si>
  <si>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</si>
  <si>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</si>
  <si>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</si>
  <si>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</si>
  <si>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</si>
  <si>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</si>
  <si>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</si>
  <si>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</si>
  <si>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</si>
  <si>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</si>
  <si>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</si>
  <si>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</si>
  <si>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</si>
  <si>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</si>
  <si>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</si>
  <si>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</si>
  <si>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</si>
  <si>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</si>
  <si>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</si>
  <si>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</si>
  <si>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</si>
  <si>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</si>
  <si>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</si>
  <si>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</si>
  <si>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</si>
  <si>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</si>
  <si>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</si>
  <si>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</si>
  <si>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</si>
  <si>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</si>
  <si>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</si>
  <si>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</si>
  <si>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</si>
  <si>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</si>
  <si>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</si>
  <si>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</si>
  <si>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</si>
  <si>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</si>
  <si>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</si>
  <si>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</si>
  <si>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</si>
  <si>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</si>
  <si>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</si>
  <si>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</si>
  <si>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</si>
  <si>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</si>
  <si>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</si>
  <si>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</si>
  <si>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</si>
  <si>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</si>
  <si>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</si>
  <si>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</si>
  <si>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</si>
  <si>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</si>
  <si>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</si>
  <si>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</si>
  <si>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</si>
  <si>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</si>
  <si>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</si>
  <si>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</si>
  <si>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</si>
  <si>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</si>
  <si>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</si>
  <si>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</si>
  <si>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</si>
  <si>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</si>
  <si>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</si>
  <si>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</si>
  <si>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</si>
  <si>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</si>
  <si>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</si>
  <si>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</si>
  <si>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</si>
  <si>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</si>
  <si>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</si>
  <si>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</si>
  <si>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</si>
  <si>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</si>
  <si>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</si>
  <si>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</si>
  <si>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</si>
  <si>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</si>
  <si>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</si>
  <si>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</si>
  <si>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</si>
  <si>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</si>
  <si>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</si>
  <si>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</si>
  <si>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</si>
  <si>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</si>
  <si>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</si>
  <si>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</si>
  <si>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</si>
  <si>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</si>
  <si>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</si>
  <si>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</si>
  <si>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</si>
  <si>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</si>
  <si>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</si>
  <si>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</si>
  <si>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</si>
  <si>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</si>
  <si>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</si>
  <si>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</si>
  <si>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</si>
  <si>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</si>
  <si>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</si>
  <si>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</si>
  <si>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</si>
  <si>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</si>
  <si>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</si>
  <si>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</si>
  <si>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</si>
  <si>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</si>
  <si>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</si>
  <si>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</si>
  <si>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</si>
  <si>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</si>
  <si>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</si>
  <si>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</si>
  <si>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</si>
  <si>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</si>
  <si>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</si>
  <si>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</si>
  <si>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</si>
  <si>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</si>
  <si>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</si>
  <si>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</si>
  <si>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</si>
  <si>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</si>
  <si>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</si>
  <si>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</si>
  <si>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</si>
  <si>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</si>
  <si>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</si>
  <si>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</si>
  <si>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</si>
  <si>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</si>
  <si>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</si>
  <si>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</si>
  <si>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</si>
  <si>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</si>
  <si>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</si>
  <si>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</si>
  <si>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</si>
  <si>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</si>
  <si>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</si>
  <si>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</si>
  <si>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</si>
  <si>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</si>
  <si>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</si>
  <si>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</si>
  <si>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</si>
  <si>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</si>
  <si>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</si>
  <si>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</si>
  <si>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</si>
  <si>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</si>
  <si>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</si>
  <si>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</si>
  <si>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</si>
  <si>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</si>
  <si>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</si>
  <si>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</si>
  <si>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</si>
  <si>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</si>
  <si>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</si>
  <si>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</si>
  <si>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</si>
  <si>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</si>
  <si>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</si>
  <si>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</si>
  <si>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</si>
  <si>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</si>
  <si>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</si>
  <si>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</si>
  <si>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</si>
  <si>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</si>
  <si>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</si>
  <si>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</si>
  <si>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</si>
  <si>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</si>
  <si>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</si>
  <si>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</si>
  <si>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</si>
  <si>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</si>
  <si>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</si>
  <si>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</si>
  <si>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</si>
  <si>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</si>
  <si>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</si>
  <si>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</si>
  <si>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</si>
  <si>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</si>
  <si>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</si>
  <si>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</si>
  <si>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</si>
  <si>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</si>
  <si>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</si>
  <si>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</si>
  <si>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</si>
  <si>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</si>
  <si>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</si>
  <si>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</si>
  <si>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</si>
  <si>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</si>
  <si>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</si>
  <si>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</si>
  <si>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</si>
  <si>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</si>
  <si>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</si>
  <si>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</si>
  <si>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</si>
  <si>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</si>
  <si>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</si>
  <si>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</si>
  <si>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</si>
  <si>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</si>
  <si>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</si>
  <si>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</si>
  <si>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</si>
  <si>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</si>
  <si>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</si>
  <si>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</si>
  <si>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</si>
  <si>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</si>
  <si>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</si>
  <si>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</si>
  <si>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</si>
  <si>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</si>
  <si>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</si>
  <si>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</si>
  <si>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</si>
  <si>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</si>
  <si>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</si>
  <si>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</si>
  <si>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</si>
  <si>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</si>
  <si>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</si>
  <si>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</si>
  <si>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</si>
  <si>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</si>
  <si>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</si>
  <si>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</si>
  <si>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</si>
  <si>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</si>
  <si>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</si>
  <si>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</si>
  <si>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</si>
  <si>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</si>
  <si>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</si>
  <si>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</si>
  <si>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</si>
  <si>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</si>
  <si>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</si>
  <si>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</si>
  <si>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</si>
  <si>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</si>
  <si>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</si>
  <si>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</si>
  <si>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</si>
  <si>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</si>
  <si>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</si>
  <si>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</si>
  <si>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</si>
  <si>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</si>
  <si>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</si>
  <si>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</si>
  <si>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</si>
  <si>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</si>
  <si>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</si>
  <si>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</si>
  <si>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</si>
  <si>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</si>
  <si>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</si>
  <si>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</si>
  <si>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</si>
  <si>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</si>
  <si>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</si>
  <si>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</si>
  <si>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</si>
  <si>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</si>
  <si>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</si>
  <si>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</si>
  <si>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</si>
  <si>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</si>
  <si>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</si>
  <si>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</si>
  <si>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</si>
  <si>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</si>
  <si>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</si>
  <si>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</si>
  <si>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</si>
  <si>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</si>
  <si>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</si>
  <si>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</si>
  <si>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</si>
  <si>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</si>
  <si>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</si>
  <si>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</si>
  <si>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</si>
  <si>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</si>
  <si>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</si>
  <si>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</si>
  <si>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</si>
  <si>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</si>
  <si>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</si>
  <si>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</si>
  <si>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</si>
  <si>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</si>
  <si>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</si>
  <si>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</si>
  <si>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</si>
  <si>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</si>
  <si>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</si>
  <si>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</si>
  <si>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</si>
  <si>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</si>
  <si>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</si>
  <si>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</si>
  <si>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</si>
  <si>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</si>
  <si>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</si>
  <si>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</si>
  <si>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</si>
  <si>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</si>
  <si>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</si>
  <si>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</si>
  <si>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</si>
  <si>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</si>
  <si>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</si>
  <si>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</si>
  <si>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</si>
  <si>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</si>
  <si>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</si>
  <si>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</si>
  <si>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</si>
  <si>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</si>
  <si>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</si>
  <si>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</si>
  <si>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</si>
  <si>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</si>
  <si>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</si>
  <si>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</si>
  <si>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</si>
  <si>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</si>
  <si>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</si>
  <si>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</si>
  <si>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</si>
  <si>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</si>
  <si>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</si>
  <si>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</si>
  <si>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</si>
  <si>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</si>
  <si>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</si>
  <si>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</si>
  <si>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</si>
  <si>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</si>
  <si>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</si>
  <si>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</si>
  <si>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</si>
  <si>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</si>
  <si>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</si>
  <si>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</si>
  <si>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</si>
  <si>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</si>
  <si>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</si>
  <si>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</si>
  <si>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</si>
  <si>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</si>
  <si>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</si>
  <si>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</si>
  <si>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</si>
  <si>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</si>
  <si>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</si>
  <si>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</si>
  <si>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</si>
  <si>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</si>
  <si>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</si>
  <si>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</si>
  <si>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</si>
  <si>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</si>
  <si>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</si>
  <si>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</si>
  <si>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</si>
  <si>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</si>
  <si>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</si>
  <si>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</si>
  <si>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</si>
  <si>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</si>
  <si>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</si>
  <si>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</si>
  <si>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</si>
  <si>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</si>
  <si>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</si>
  <si>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</si>
  <si>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</si>
  <si>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</si>
  <si>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</si>
  <si>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</si>
  <si>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</si>
  <si>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</si>
  <si>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</si>
  <si>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</si>
  <si>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</si>
  <si>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</si>
  <si>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</si>
  <si>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</si>
  <si>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</si>
  <si>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</si>
  <si>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</si>
  <si>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</si>
  <si>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</si>
  <si>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</si>
  <si>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</si>
  <si>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</si>
  <si>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</si>
  <si>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</si>
  <si>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</si>
  <si>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</si>
  <si>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</si>
  <si>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</si>
  <si>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</si>
  <si>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</si>
  <si>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</si>
  <si>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</si>
  <si>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</si>
  <si>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</si>
  <si>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</si>
  <si>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</si>
  <si>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</si>
  <si>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</si>
  <si>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</si>
  <si>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</si>
  <si>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</si>
  <si>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</si>
  <si>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</si>
  <si>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</si>
  <si>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</si>
  <si>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</si>
  <si>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</si>
  <si>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</si>
  <si>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</si>
  <si>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</si>
  <si>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</si>
  <si>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</si>
  <si>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</si>
  <si>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</si>
  <si>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</si>
  <si>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</si>
  <si>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</si>
  <si>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</si>
  <si>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</si>
  <si>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</si>
  <si>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</si>
  <si>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</si>
  <si>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</si>
  <si>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</si>
  <si>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</si>
  <si>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</si>
  <si>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</si>
  <si>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</si>
  <si>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</si>
  <si>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</si>
  <si>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</si>
  <si>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</si>
  <si>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</si>
  <si>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</si>
  <si>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</si>
  <si>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</si>
  <si>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</si>
  <si>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</si>
  <si>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</si>
  <si>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</si>
  <si>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</si>
  <si>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</si>
  <si>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</si>
  <si>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</si>
  <si>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</si>
  <si>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</si>
  <si>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</si>
  <si>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</si>
  <si>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</si>
  <si>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</si>
  <si>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</si>
  <si>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</si>
  <si>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</si>
  <si>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</si>
  <si>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</si>
  <si>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</si>
  <si>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</si>
  <si>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</si>
  <si>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</si>
  <si>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</si>
  <si>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</si>
  <si>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</si>
  <si>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</si>
  <si>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</si>
  <si>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</si>
  <si>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</si>
  <si>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</si>
  <si>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</si>
  <si>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</si>
  <si>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</si>
  <si>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</si>
  <si>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</si>
  <si>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</si>
  <si>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</si>
  <si>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</si>
  <si>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</si>
  <si>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</si>
  <si>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</si>
  <si>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</si>
  <si>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</si>
  <si>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</si>
  <si>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</si>
  <si>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</si>
  <si>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</si>
  <si>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</si>
  <si>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</si>
  <si>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</si>
  <si>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</si>
  <si>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</si>
  <si>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</si>
  <si>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</si>
  <si>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</si>
  <si>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</si>
  <si>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</si>
  <si>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</si>
  <si>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</si>
  <si>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</si>
  <si>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</si>
  <si>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</si>
  <si>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</si>
  <si>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</si>
  <si>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</si>
  <si>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</si>
  <si>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</si>
  <si>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</si>
  <si>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</si>
  <si>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</si>
  <si>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</si>
  <si>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</si>
  <si>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</si>
  <si>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</si>
  <si>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</si>
  <si>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</si>
  <si>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</si>
  <si>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</si>
  <si>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</si>
  <si>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</si>
  <si>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</si>
  <si>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</si>
  <si>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</si>
  <si>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</si>
  <si>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</si>
  <si>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</si>
  <si>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</si>
  <si>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</si>
  <si>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</si>
  <si>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</si>
  <si>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</si>
  <si>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</si>
  <si>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</si>
  <si>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</si>
  <si>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</si>
  <si>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</si>
  <si>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</si>
  <si>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</si>
  <si>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</si>
  <si>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</si>
  <si>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</si>
  <si>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</si>
  <si>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</si>
  <si>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</si>
  <si>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</si>
  <si>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</si>
  <si>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</si>
  <si>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</si>
  <si>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</si>
  <si>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</si>
  <si>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</si>
  <si>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</si>
  <si>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</si>
  <si>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</si>
  <si>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</si>
  <si>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</si>
  <si>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</si>
  <si>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</si>
  <si>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</si>
  <si>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</si>
  <si>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</si>
  <si>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</si>
  <si>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</si>
  <si>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</si>
  <si>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</si>
  <si>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</si>
  <si>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</si>
  <si>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</si>
  <si>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</si>
  <si>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</si>
  <si>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</si>
  <si>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</si>
  <si>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</si>
  <si>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</si>
  <si>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</si>
  <si>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</si>
  <si>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</si>
  <si>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</si>
  <si>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</si>
  <si>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</si>
  <si>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</si>
  <si>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</si>
  <si>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</si>
  <si>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</si>
  <si>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</si>
  <si>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</si>
  <si>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</si>
  <si>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</si>
  <si>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</si>
  <si>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</si>
  <si>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</si>
  <si>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</si>
  <si>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</si>
  <si>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</si>
  <si>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</si>
  <si>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</si>
  <si>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</si>
  <si>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</si>
  <si>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</si>
  <si>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</si>
  <si>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</si>
  <si>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</si>
  <si>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</si>
  <si>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</si>
  <si>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</si>
  <si>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</si>
  <si>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</si>
  <si>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</si>
  <si>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</si>
  <si>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</si>
  <si>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</si>
  <si>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</si>
  <si>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</si>
  <si>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</si>
  <si>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</si>
  <si>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</si>
  <si>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</si>
  <si>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</si>
  <si>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</si>
  <si>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</si>
  <si>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</si>
  <si>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</si>
  <si>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</si>
  <si>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</si>
  <si>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</si>
  <si>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</si>
  <si>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</si>
  <si>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</si>
  <si>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</si>
  <si>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</si>
  <si>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</si>
  <si>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</si>
  <si>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</si>
  <si>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</si>
  <si>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</si>
  <si>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</si>
  <si>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</si>
  <si>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</si>
  <si>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</si>
  <si>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</si>
  <si>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</si>
  <si>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</si>
  <si>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</si>
  <si>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</si>
  <si>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</si>
  <si>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</si>
  <si>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</si>
  <si>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</si>
  <si>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</si>
  <si>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</si>
  <si>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</si>
  <si>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</si>
  <si>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</si>
  <si>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</si>
  <si>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</si>
  <si>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</si>
  <si>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</si>
  <si>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</si>
  <si>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</si>
  <si>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</si>
  <si>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</si>
  <si>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</si>
  <si>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</si>
  <si>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</si>
  <si>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</si>
  <si>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</si>
  <si>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</si>
  <si>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</si>
  <si>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</si>
  <si>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</si>
  <si>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</si>
  <si>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</si>
  <si>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</si>
  <si>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</si>
  <si>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</si>
  <si>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</si>
  <si>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</si>
  <si>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</si>
  <si>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</si>
  <si>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</si>
  <si>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</si>
  <si>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</si>
  <si>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</si>
  <si>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</si>
  <si>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</si>
  <si>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</si>
  <si>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</si>
  <si>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</si>
  <si>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</si>
  <si>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</si>
  <si>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</si>
  <si>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</si>
  <si>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</si>
  <si>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</si>
  <si>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</si>
  <si>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</si>
  <si>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</si>
  <si>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</si>
  <si>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</si>
  <si>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</si>
  <si>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</si>
  <si>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</si>
  <si>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</si>
  <si>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</si>
  <si>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</si>
  <si>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</si>
  <si>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</si>
  <si>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</si>
  <si>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</si>
  <si>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</si>
  <si>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</si>
  <si>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</si>
  <si>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</si>
  <si>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</si>
  <si>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</si>
  <si>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</si>
  <si>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</si>
  <si>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</si>
  <si>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</si>
  <si>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</si>
  <si>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</si>
  <si>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</si>
  <si>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</si>
  <si>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</si>
  <si>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</si>
  <si>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</si>
  <si>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</si>
  <si>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</si>
  <si>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</si>
  <si>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</si>
  <si>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</si>
  <si>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</si>
  <si>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</si>
  <si>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</si>
  <si>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</si>
  <si>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</si>
  <si>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</si>
  <si>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</si>
  <si>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</si>
  <si>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</si>
  <si>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</si>
  <si>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</si>
  <si>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</si>
  <si>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</si>
  <si>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</si>
  <si>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</si>
  <si>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</si>
  <si>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</si>
  <si>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</si>
  <si>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</si>
  <si>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</si>
  <si>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</si>
  <si>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</si>
  <si>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</si>
  <si>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</si>
  <si>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</si>
  <si>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</si>
  <si>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</si>
  <si>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</si>
  <si>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</si>
  <si>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</si>
  <si>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</si>
  <si>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</si>
  <si>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</si>
  <si>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</si>
  <si>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</si>
  <si>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</si>
  <si>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</si>
  <si>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</si>
  <si>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</si>
  <si>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</si>
  <si>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</si>
  <si>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</si>
  <si>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</si>
  <si>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</si>
  <si>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</si>
  <si>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</si>
  <si>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</si>
  <si>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</si>
  <si>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</si>
  <si>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</si>
  <si>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</si>
  <si>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</si>
  <si>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</si>
  <si>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</si>
  <si>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</si>
  <si>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</si>
  <si>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</si>
  <si>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</si>
  <si>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</si>
  <si>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</si>
  <si>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</si>
  <si>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</si>
  <si>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</si>
  <si>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</si>
  <si>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</si>
  <si>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</si>
  <si>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</si>
  <si>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</si>
  <si>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</si>
  <si>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</si>
  <si>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</si>
  <si>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</si>
  <si>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</si>
  <si>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</si>
  <si>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</si>
  <si>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</si>
  <si>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</si>
  <si>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</si>
  <si>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</si>
  <si>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</si>
  <si>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</si>
  <si>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</si>
  <si>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</si>
  <si>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</si>
  <si>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</si>
  <si>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</si>
  <si>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</si>
  <si>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</si>
  <si>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</si>
  <si>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</si>
  <si>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</si>
  <si>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</si>
  <si>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</si>
  <si>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</si>
  <si>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</si>
  <si>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</si>
  <si>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</si>
  <si>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</si>
  <si>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</si>
  <si>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</si>
  <si>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</si>
  <si>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</si>
  <si>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</si>
  <si>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</si>
  <si>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</si>
  <si>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</si>
  <si>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</si>
  <si>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</si>
  <si>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</si>
  <si>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</si>
  <si>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</si>
  <si>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</si>
  <si>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</si>
  <si>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</si>
  <si>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</si>
  <si>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</si>
  <si>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</si>
  <si>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</si>
  <si>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</si>
  <si>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</si>
  <si>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</si>
  <si>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</si>
  <si>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</si>
  <si>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</si>
  <si>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</si>
  <si>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</si>
  <si>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</si>
  <si>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</si>
  <si>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</si>
  <si>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</si>
  <si>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</si>
  <si>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</si>
  <si>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</si>
  <si>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</si>
  <si>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</si>
  <si>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</si>
  <si>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</si>
  <si>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</si>
  <si>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</si>
  <si>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</si>
  <si>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</si>
  <si>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</si>
  <si>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</si>
  <si>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</si>
  <si>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</si>
  <si>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</si>
  <si>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</si>
  <si>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</si>
  <si>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</si>
  <si>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</si>
  <si>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</si>
  <si>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</si>
  <si>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</si>
  <si>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</si>
  <si>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</si>
  <si>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</si>
  <si>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</si>
  <si>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</si>
  <si>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</si>
  <si>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</si>
  <si>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</si>
  <si>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</si>
  <si>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</si>
  <si>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</si>
  <si>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</si>
  <si>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</si>
  <si>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</si>
  <si>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</si>
  <si>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</si>
  <si>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</si>
  <si>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</si>
  <si>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</si>
  <si>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</si>
  <si>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</si>
  <si>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</si>
  <si>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</si>
  <si>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</si>
  <si>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</si>
  <si>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</si>
  <si>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</si>
  <si>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</si>
  <si>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</si>
  <si>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</si>
  <si>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</si>
  <si>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</si>
  <si>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</si>
  <si>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</si>
  <si>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</si>
  <si>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</si>
  <si>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</si>
  <si>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</si>
  <si>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</si>
  <si>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</si>
  <si>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</si>
  <si>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</si>
  <si>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</si>
  <si>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</si>
  <si>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</si>
  <si>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</si>
  <si>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</si>
  <si>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</si>
  <si>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</si>
  <si>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</si>
  <si>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</si>
  <si>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</si>
  <si>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</si>
  <si>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</si>
  <si>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</si>
  <si>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</si>
  <si>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</si>
  <si>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</si>
  <si>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</si>
  <si>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</si>
  <si>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</si>
  <si>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</si>
  <si>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</si>
  <si>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</si>
  <si>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</si>
  <si>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</si>
  <si>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</si>
  <si>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</si>
  <si>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</si>
  <si>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</si>
  <si>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</si>
  <si>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</si>
  <si>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</si>
  <si>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</si>
  <si>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</si>
  <si>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</si>
  <si>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</si>
  <si>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</si>
  <si>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</si>
  <si>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</si>
  <si>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</si>
  <si>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</si>
  <si>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</si>
  <si>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</si>
  <si>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</si>
  <si>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</si>
  <si>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</si>
  <si>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</si>
  <si>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</si>
  <si>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</si>
  <si>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</si>
  <si>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</si>
  <si>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</si>
  <si>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</si>
  <si>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</si>
  <si>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</si>
  <si>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</si>
  <si>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</si>
  <si>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</si>
  <si>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</si>
  <si>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</si>
  <si>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</si>
  <si>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</si>
  <si>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</si>
  <si>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</si>
  <si>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</si>
  <si>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</si>
  <si>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</si>
  <si>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</si>
  <si>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</si>
  <si>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</si>
  <si>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</si>
  <si>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</si>
  <si>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</si>
  <si>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</si>
  <si>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</si>
  <si>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</si>
  <si>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</si>
  <si>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</si>
  <si>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</si>
  <si>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</si>
  <si>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</si>
  <si>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</si>
  <si>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</si>
  <si>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</si>
  <si>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</si>
  <si>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</si>
  <si>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</si>
  <si>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</si>
  <si>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</si>
  <si>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</si>
  <si>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</si>
  <si>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</si>
  <si>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</si>
  <si>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</si>
  <si>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</si>
  <si>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</si>
  <si>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</si>
  <si>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</si>
  <si>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</si>
  <si>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</si>
  <si>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</si>
  <si>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</si>
  <si>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</si>
  <si>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</si>
  <si>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</si>
  <si>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</si>
  <si>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</si>
  <si>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</si>
  <si>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</si>
  <si>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</si>
  <si>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</si>
  <si>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</si>
  <si>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</si>
  <si>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</si>
  <si>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</si>
  <si>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</si>
  <si>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</si>
  <si>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</si>
  <si>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</si>
  <si>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</si>
  <si>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</si>
  <si>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</si>
  <si>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</si>
  <si>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</si>
  <si>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</si>
  <si>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</si>
  <si>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</si>
  <si>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</si>
  <si>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</si>
  <si>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</si>
  <si>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</si>
  <si>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</si>
  <si>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</si>
  <si>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</si>
  <si>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</si>
  <si>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</si>
  <si>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</si>
  <si>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</si>
  <si>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</si>
  <si>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</si>
  <si>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</si>
  <si>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</si>
  <si>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</si>
  <si>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</si>
  <si>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</si>
  <si>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</si>
  <si>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</si>
  <si>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</si>
  <si>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</si>
  <si>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</si>
  <si>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</si>
  <si>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</si>
  <si>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</si>
  <si>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</si>
  <si>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</si>
  <si>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</si>
  <si>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</si>
  <si>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</si>
  <si>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</si>
  <si>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</si>
  <si>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</si>
  <si>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</si>
  <si>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</si>
  <si>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</si>
  <si>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</si>
  <si>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</si>
  <si>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</si>
  <si>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</si>
  <si>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</si>
  <si>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</si>
  <si>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</si>
  <si>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</si>
  <si>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</si>
  <si>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</si>
  <si>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</si>
  <si>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</si>
  <si>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</si>
  <si>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</si>
  <si>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</si>
  <si>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</si>
  <si>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</si>
  <si>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</si>
  <si>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</si>
  <si>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</si>
  <si>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</si>
  <si>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</si>
  <si>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</si>
  <si>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</si>
  <si>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</si>
  <si>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</si>
  <si>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</si>
  <si>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</si>
  <si>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</si>
  <si>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</si>
  <si>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</si>
  <si>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</si>
  <si>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</si>
  <si>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</si>
  <si>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</si>
  <si>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</si>
  <si>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</si>
  <si>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</si>
  <si>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</si>
  <si>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</si>
  <si>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</si>
  <si>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</si>
  <si>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</si>
  <si>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</si>
  <si>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</si>
  <si>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</si>
  <si>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</si>
  <si>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</si>
  <si>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</si>
  <si>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</si>
  <si>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</si>
  <si>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</si>
  <si>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</si>
  <si>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</si>
  <si>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</si>
  <si>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</si>
  <si>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</si>
  <si>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</si>
  <si>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</si>
  <si>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</si>
  <si>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</si>
  <si>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</si>
  <si>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</si>
  <si>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</si>
  <si>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</si>
  <si>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</si>
  <si>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</si>
  <si>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</si>
  <si>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</si>
  <si>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</si>
  <si>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</si>
  <si>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</si>
  <si>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</si>
  <si>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</si>
  <si>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</si>
  <si>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</si>
  <si>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</si>
  <si>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</si>
  <si>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</si>
  <si>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</si>
  <si>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</si>
  <si>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</si>
  <si>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</si>
  <si>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</si>
  <si>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</si>
  <si>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</si>
  <si>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</si>
  <si>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</si>
  <si>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</si>
  <si>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</si>
  <si>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</si>
  <si>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</si>
  <si>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</si>
  <si>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</si>
  <si>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</si>
  <si>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</si>
  <si>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</si>
  <si>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</si>
  <si>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</si>
  <si>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</si>
  <si>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</si>
  <si>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</si>
  <si>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</si>
  <si>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</si>
  <si>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</si>
  <si>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</si>
  <si>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</si>
  <si>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</si>
  <si>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</si>
  <si>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</si>
  <si>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</si>
  <si>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</si>
  <si>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</si>
  <si>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</si>
  <si>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</si>
  <si>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</si>
  <si>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</si>
  <si>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</si>
  <si>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</si>
  <si>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</si>
  <si>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</si>
  <si>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</si>
  <si>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</si>
  <si>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</si>
  <si>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</si>
  <si>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</si>
  <si>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</si>
  <si>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</si>
  <si>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</si>
  <si>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</si>
  <si>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</si>
  <si>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</si>
  <si>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</si>
  <si>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</si>
  <si>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</si>
  <si>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</si>
  <si>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</si>
  <si>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</si>
  <si>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</si>
  <si>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</si>
  <si>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</si>
  <si>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</si>
  <si>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</si>
  <si>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</si>
  <si>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</si>
  <si>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</si>
  <si>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</si>
  <si>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</si>
  <si>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</si>
  <si>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</si>
  <si>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</si>
  <si>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</si>
  <si>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</si>
  <si>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</si>
  <si>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</si>
  <si>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</si>
  <si>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</si>
  <si>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</si>
  <si>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</si>
  <si>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</si>
  <si>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</si>
  <si>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</si>
  <si>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</si>
  <si>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</si>
  <si>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</si>
  <si>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</si>
  <si>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</si>
  <si>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</si>
  <si>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</si>
  <si>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</si>
  <si>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</si>
  <si>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</si>
  <si>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</si>
  <si>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</si>
  <si>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</si>
  <si>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</si>
  <si>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</si>
  <si>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</si>
  <si>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</si>
  <si>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</si>
  <si>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</si>
  <si>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</si>
  <si>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</si>
  <si>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</si>
  <si>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</si>
  <si>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</si>
  <si>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</si>
  <si>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</si>
  <si>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</si>
  <si>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</si>
  <si>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</si>
  <si>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</si>
  <si>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</si>
  <si>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</si>
  <si>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</si>
  <si>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</si>
  <si>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</si>
  <si>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</si>
  <si>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</si>
  <si>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</si>
  <si>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</si>
  <si>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</si>
  <si>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</si>
  <si>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</si>
  <si>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</si>
  <si>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</si>
  <si>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</si>
  <si>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</si>
  <si>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</si>
  <si>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</si>
  <si>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</si>
  <si>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</si>
  <si>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</si>
  <si>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</si>
  <si>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</si>
  <si>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</si>
  <si>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</si>
  <si>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</si>
  <si>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</si>
  <si>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</si>
  <si>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</si>
  <si>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</si>
  <si>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</si>
  <si>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</si>
  <si>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</si>
  <si>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</si>
  <si>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</si>
  <si>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</si>
  <si>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</si>
  <si>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</si>
  <si>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</si>
  <si>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</si>
  <si>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</si>
  <si>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</si>
  <si>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</si>
  <si>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</si>
  <si>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</si>
  <si>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</si>
  <si>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</si>
  <si>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</si>
  <si>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</si>
  <si>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</si>
  <si>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</si>
  <si>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</si>
  <si>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</si>
  <si>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</si>
  <si>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</si>
  <si>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</si>
  <si>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</si>
  <si>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</si>
  <si>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</si>
  <si>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</si>
  <si>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</si>
  <si>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</si>
  <si>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</si>
  <si>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</si>
  <si>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</si>
  <si>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</si>
  <si>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</si>
  <si>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</si>
  <si>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</si>
  <si>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</si>
  <si>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</si>
  <si>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</si>
  <si>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</si>
  <si>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</si>
  <si>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</si>
  <si>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</si>
  <si>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</si>
  <si>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</si>
  <si>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</si>
  <si>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</si>
  <si>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</si>
  <si>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</si>
  <si>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</si>
  <si>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</si>
  <si>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</si>
  <si>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</si>
  <si>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</si>
  <si>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</si>
  <si>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</si>
  <si>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</si>
  <si>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</si>
  <si>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</si>
  <si>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</si>
  <si>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</si>
  <si>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</si>
  <si>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</si>
  <si>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</si>
  <si>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</si>
  <si>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</si>
  <si>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</si>
  <si>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</si>
  <si>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</si>
  <si>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</si>
  <si>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</si>
  <si>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</si>
  <si>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</si>
  <si>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</si>
  <si>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</si>
  <si>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</si>
  <si>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</si>
  <si>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</si>
  <si>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</si>
  <si>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</si>
  <si>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</si>
  <si>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</si>
  <si>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</si>
  <si>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</si>
  <si>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</si>
  <si>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</si>
  <si>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</si>
  <si>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</si>
  <si>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</si>
  <si>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</si>
  <si>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</si>
  <si>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</si>
  <si>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</si>
  <si>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</si>
  <si>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</si>
  <si>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</si>
  <si>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</si>
  <si>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</si>
  <si>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</si>
  <si>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</si>
  <si>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</si>
  <si>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</si>
  <si>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</si>
  <si>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</si>
  <si>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</si>
  <si>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</si>
  <si>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</si>
  <si>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</si>
  <si>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</si>
  <si>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</si>
  <si>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</si>
  <si>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</si>
  <si>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</si>
  <si>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</si>
  <si>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</si>
  <si>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</si>
  <si>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</si>
  <si>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</si>
  <si>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</si>
  <si>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</si>
  <si>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</si>
  <si>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</si>
  <si>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</si>
  <si>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</si>
  <si>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</si>
  <si>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</si>
  <si>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</si>
  <si>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</si>
  <si>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</si>
  <si>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</si>
  <si>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</si>
  <si>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</si>
  <si>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</si>
  <si>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</si>
  <si>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</si>
  <si>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</si>
  <si>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</si>
  <si>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</si>
  <si>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</si>
  <si>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</si>
  <si>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</si>
  <si>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</si>
  <si>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</si>
  <si>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</si>
  <si>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</si>
  <si>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</si>
  <si>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</si>
  <si>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</si>
  <si>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</si>
  <si>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</si>
  <si>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</si>
  <si>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</si>
  <si>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</si>
  <si>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</si>
  <si>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</si>
  <si>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</si>
  <si>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</si>
  <si>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</si>
  <si>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</si>
  <si>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</si>
  <si>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</si>
  <si>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</si>
  <si>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</si>
  <si>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</si>
  <si>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</si>
  <si>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</si>
  <si>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</si>
  <si>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</si>
  <si>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</si>
  <si>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</si>
  <si>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</si>
  <si>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</si>
  <si>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</si>
  <si>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</si>
  <si>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</si>
  <si>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</si>
  <si>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</si>
  <si>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</si>
  <si>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</si>
  <si>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</si>
  <si>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</si>
  <si>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</si>
  <si>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</si>
  <si>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</si>
  <si>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</si>
  <si>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</si>
  <si>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</si>
  <si>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</si>
  <si>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</si>
  <si>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</si>
  <si>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</si>
  <si>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</si>
  <si>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</si>
  <si>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</si>
  <si>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</si>
  <si>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</si>
  <si>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</si>
  <si>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</si>
  <si>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</si>
  <si>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</si>
  <si>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</si>
  <si>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</si>
  <si>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</si>
  <si>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</si>
  <si>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</si>
  <si>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</si>
  <si>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</si>
  <si>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</si>
  <si>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</si>
  <si>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</si>
  <si>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</si>
  <si>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</si>
  <si>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</si>
  <si>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</si>
  <si>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</si>
  <si>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</si>
  <si>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</si>
  <si>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</si>
  <si>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</si>
  <si>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</si>
  <si>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</si>
  <si>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</si>
  <si>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</si>
  <si>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</si>
  <si>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</si>
  <si>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</si>
  <si>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</si>
  <si>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</si>
  <si>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</si>
  <si>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</si>
  <si>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</si>
  <si>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</si>
  <si>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</si>
  <si>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</si>
  <si>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</si>
  <si>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</si>
  <si>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</si>
  <si>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</si>
  <si>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</si>
  <si>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</si>
  <si>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</si>
  <si>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</si>
  <si>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</si>
  <si>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</si>
  <si>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</si>
  <si>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</si>
  <si>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</si>
  <si>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</si>
  <si>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</si>
  <si>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</si>
  <si>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</si>
  <si>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</si>
  <si>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</si>
  <si>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</si>
  <si>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</si>
  <si>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</si>
  <si>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</si>
  <si>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</si>
  <si>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</si>
  <si>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</si>
  <si>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</si>
  <si>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</si>
  <si>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</si>
  <si>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</si>
  <si>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</si>
  <si>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</si>
  <si>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</si>
  <si>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</si>
  <si>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</si>
  <si>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</si>
  <si>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</si>
  <si>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</si>
  <si>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</si>
  <si>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</si>
  <si>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</si>
  <si>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</si>
  <si>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</si>
  <si>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</si>
  <si>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</si>
  <si>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</si>
  <si>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</si>
  <si>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</si>
  <si>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</si>
  <si>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</si>
  <si>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</si>
  <si>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</si>
  <si>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</si>
  <si>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</si>
  <si>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</si>
  <si>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</si>
  <si>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</si>
  <si>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</si>
  <si>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</si>
  <si>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</si>
  <si>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</si>
  <si>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</si>
  <si>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</si>
  <si>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</si>
  <si>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</si>
  <si>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</si>
  <si>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</si>
  <si>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</si>
  <si>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</si>
  <si>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</si>
  <si>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</si>
  <si>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</si>
  <si>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</si>
  <si>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</si>
  <si>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</si>
  <si>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</si>
  <si>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</si>
  <si>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</si>
  <si>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</si>
  <si>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</si>
  <si>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</si>
  <si>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</si>
  <si>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</si>
  <si>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</si>
  <si>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</si>
  <si>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</si>
  <si>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</si>
  <si>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</si>
  <si>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</si>
  <si>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</si>
  <si>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</si>
  <si>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</si>
  <si>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</si>
  <si>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</si>
  <si>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</si>
  <si>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</si>
  <si>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</si>
  <si>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</si>
  <si>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</si>
  <si>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</si>
  <si>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</si>
  <si>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</si>
  <si>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</si>
  <si>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</si>
  <si>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</si>
  <si>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</si>
  <si>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</si>
  <si>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</si>
  <si>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</si>
  <si>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</si>
  <si>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</si>
  <si>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</si>
  <si>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</si>
  <si>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</si>
  <si>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</si>
  <si>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</si>
  <si>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</si>
  <si>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</si>
  <si>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</si>
  <si>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</si>
  <si>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</si>
  <si>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</si>
  <si>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</si>
  <si>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</si>
  <si>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</si>
  <si>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</si>
  <si>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</si>
  <si>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</si>
  <si>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</si>
  <si>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</si>
  <si>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</si>
  <si>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</si>
  <si>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</si>
  <si>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</si>
  <si>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</si>
  <si>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</si>
  <si>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</si>
  <si>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</si>
  <si>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</si>
  <si>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</si>
  <si>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</si>
  <si>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</si>
  <si>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</si>
  <si>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</si>
  <si>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</si>
  <si>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</si>
  <si>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</si>
  <si>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</si>
  <si>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</si>
  <si>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</si>
  <si>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</si>
  <si>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</si>
  <si>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</si>
  <si>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</si>
  <si>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</si>
  <si>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</si>
  <si>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</si>
  <si>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</si>
  <si>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</si>
  <si>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</si>
  <si>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</si>
  <si>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</si>
  <si>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</si>
  <si>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</si>
  <si>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</si>
  <si>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</si>
  <si>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</si>
  <si>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</si>
  <si>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</si>
  <si>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</si>
  <si>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</si>
  <si>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</si>
  <si>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</si>
  <si>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</si>
  <si>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</si>
  <si>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</si>
  <si>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</si>
  <si>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</si>
  <si>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</si>
  <si>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</si>
  <si>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</si>
  <si>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</si>
  <si>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</si>
  <si>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</si>
  <si>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</si>
  <si>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</si>
  <si>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</si>
  <si>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</si>
  <si>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</si>
  <si>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</si>
  <si>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</si>
  <si>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</si>
  <si>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</si>
  <si>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</si>
  <si>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</si>
  <si>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</si>
  <si>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</si>
  <si>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</si>
  <si>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</si>
  <si>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</si>
  <si>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</si>
  <si>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</si>
  <si>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</si>
  <si>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</si>
  <si>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</si>
  <si>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</si>
  <si>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</si>
  <si>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</si>
  <si>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</si>
  <si>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</si>
  <si>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</si>
  <si>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</si>
  <si>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</si>
  <si>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</si>
  <si>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</si>
  <si>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</si>
  <si>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</si>
  <si>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</si>
  <si>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</si>
  <si>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</si>
  <si>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</si>
  <si>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</si>
  <si>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</si>
  <si>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</si>
  <si>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</si>
  <si>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</si>
  <si>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</si>
  <si>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</si>
  <si>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</si>
  <si>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</si>
  <si>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</si>
  <si>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</si>
  <si>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</si>
  <si>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</si>
  <si>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</si>
  <si>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</si>
  <si>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</si>
  <si>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</si>
  <si>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</si>
  <si>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</si>
  <si>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</si>
  <si>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</si>
  <si>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</si>
  <si>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</si>
  <si>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</si>
  <si>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</si>
  <si>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</si>
  <si>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</si>
  <si>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</si>
  <si>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</si>
  <si>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</si>
  <si>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</si>
  <si>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</si>
  <si>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</si>
  <si>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</si>
  <si>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</si>
  <si>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</si>
  <si>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</si>
  <si>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</si>
  <si>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</si>
  <si>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</si>
  <si>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</si>
  <si>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</si>
  <si>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</si>
  <si>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</si>
  <si>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</si>
  <si>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</si>
  <si>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</si>
  <si>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</si>
  <si>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</si>
  <si>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</si>
  <si>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</si>
  <si>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</si>
  <si>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</si>
  <si>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</si>
  <si>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</si>
  <si>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</si>
  <si>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</si>
  <si>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</si>
  <si>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</si>
  <si>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</si>
  <si>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</si>
  <si>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</si>
  <si>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</si>
  <si>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</si>
  <si>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</si>
  <si>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</si>
  <si>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</si>
  <si>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</si>
  <si>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</si>
  <si>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</si>
  <si>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</si>
  <si>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</si>
  <si>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</si>
  <si>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</si>
  <si>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</si>
  <si>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</si>
  <si>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</si>
  <si>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</si>
  <si>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</si>
  <si>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</si>
  <si>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</si>
  <si>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</si>
  <si>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</si>
  <si>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</si>
  <si>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</si>
  <si>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</si>
  <si>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</si>
  <si>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</si>
  <si>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</si>
  <si>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</si>
  <si>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</si>
  <si>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</si>
  <si>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</si>
  <si>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</si>
  <si>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</si>
  <si>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</si>
  <si>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</si>
  <si>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</si>
  <si>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</si>
  <si>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</si>
  <si>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</si>
  <si>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</si>
  <si>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</si>
  <si>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</si>
  <si>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</si>
  <si>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</si>
  <si>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</si>
  <si>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</si>
  <si>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</si>
  <si>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</si>
  <si>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</si>
  <si>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</si>
  <si>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</si>
  <si>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</si>
  <si>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</si>
  <si>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</si>
  <si>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</si>
  <si>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</si>
  <si>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</si>
  <si>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</si>
  <si>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</si>
  <si>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</si>
  <si>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</si>
  <si>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</si>
  <si>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</si>
  <si>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</si>
  <si>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</si>
  <si>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</si>
  <si>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</si>
  <si>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</si>
  <si>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</si>
  <si>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</si>
  <si>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</si>
  <si>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</si>
  <si>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</si>
  <si>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</si>
  <si>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</si>
  <si>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</si>
  <si>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</si>
  <si>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</si>
  <si>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</si>
  <si>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</si>
  <si>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</si>
  <si>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</si>
  <si>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</si>
  <si>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</si>
  <si>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</si>
  <si>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</si>
  <si>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</si>
  <si>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</si>
  <si>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</si>
  <si>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</si>
  <si>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</si>
  <si>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</si>
  <si>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</si>
  <si>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</si>
  <si>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</si>
  <si>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</si>
  <si>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</si>
  <si>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</si>
  <si>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</si>
  <si>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</si>
  <si>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</si>
  <si>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</si>
  <si>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</si>
  <si>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</si>
  <si>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</si>
  <si>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</si>
  <si>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</si>
  <si>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</si>
  <si>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</si>
  <si>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</si>
  <si>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</si>
  <si>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</si>
  <si>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</si>
  <si>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</si>
  <si>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</si>
  <si>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</si>
  <si>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</si>
  <si>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</si>
  <si>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</si>
  <si>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</si>
  <si>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</si>
  <si>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</si>
  <si>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</si>
  <si>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</si>
  <si>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</si>
  <si>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</si>
  <si>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</si>
  <si>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</si>
  <si>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</si>
  <si>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</si>
  <si>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</si>
  <si>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</si>
  <si>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</si>
  <si>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</si>
  <si>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</si>
  <si>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</si>
  <si>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</si>
  <si>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</si>
  <si>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</si>
  <si>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</si>
  <si>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</si>
  <si>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</si>
  <si>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</si>
  <si>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</si>
  <si>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</si>
  <si>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</si>
  <si>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</si>
  <si>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</si>
  <si>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</si>
  <si>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</si>
  <si>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</si>
  <si>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</si>
  <si>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</si>
  <si>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</si>
  <si>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</si>
  <si>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</si>
  <si>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</si>
  <si>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</si>
  <si>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</si>
  <si>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</si>
  <si>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</si>
  <si>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</si>
  <si>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</si>
  <si>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</si>
  <si>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</si>
  <si>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</si>
  <si>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</si>
  <si>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</si>
  <si>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</si>
  <si>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</si>
  <si>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</si>
  <si>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</si>
  <si>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</si>
  <si>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</si>
  <si>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</si>
  <si>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</si>
  <si>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</si>
  <si>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</si>
  <si>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</si>
  <si>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</si>
  <si>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</si>
  <si>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</si>
  <si>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</si>
  <si>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</si>
  <si>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</si>
  <si>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</si>
  <si>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</si>
  <si>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</si>
  <si>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</si>
  <si>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</si>
  <si>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</si>
  <si>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</si>
  <si>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</si>
  <si>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</si>
  <si>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</si>
  <si>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</si>
  <si>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</si>
  <si>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</si>
  <si>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</si>
  <si>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</si>
  <si>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</si>
  <si>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</si>
  <si>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</si>
  <si>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</si>
  <si>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</si>
  <si>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</si>
  <si>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</si>
  <si>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</si>
  <si>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</si>
  <si>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</si>
  <si>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</si>
  <si>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</si>
  <si>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</si>
  <si>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</si>
  <si>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</si>
  <si>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</si>
  <si>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</si>
  <si>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</si>
  <si>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</si>
  <si>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</si>
  <si>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</si>
  <si>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</si>
  <si>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</si>
  <si>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</si>
  <si>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</si>
  <si>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</si>
  <si>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</si>
  <si>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</si>
  <si>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</si>
  <si>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</si>
  <si>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</si>
  <si>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</si>
  <si>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</si>
  <si>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</si>
  <si>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</si>
  <si>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</si>
  <si>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</si>
  <si>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</si>
  <si>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</si>
  <si>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</si>
  <si>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</si>
  <si>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</si>
  <si>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</si>
  <si>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</si>
  <si>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</si>
  <si>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</si>
  <si>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</si>
  <si>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</si>
  <si>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</si>
  <si>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</si>
  <si>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</si>
  <si>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</si>
  <si>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</si>
  <si>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</si>
  <si>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</si>
  <si>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</si>
  <si>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</si>
  <si>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</si>
  <si>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</si>
  <si>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</si>
  <si>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</si>
  <si>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</si>
  <si>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</si>
  <si>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</si>
  <si>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</si>
  <si>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</si>
  <si>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</si>
  <si>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</si>
  <si>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</si>
  <si>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</si>
  <si>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</si>
  <si>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</si>
  <si>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</si>
  <si>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</si>
  <si>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</si>
  <si>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</si>
  <si>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</si>
  <si>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</si>
  <si>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</si>
  <si>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</si>
  <si>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</si>
  <si>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</si>
  <si>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</si>
  <si>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</si>
  <si>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</si>
  <si>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</si>
  <si>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</si>
  <si>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</si>
  <si>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</si>
  <si>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</si>
  <si>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</si>
  <si>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</si>
  <si>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</si>
  <si>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</si>
  <si>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</si>
  <si>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</si>
  <si>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</si>
  <si>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</si>
  <si>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</si>
  <si>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</si>
  <si>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</si>
  <si>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</si>
  <si>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</si>
  <si>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</si>
  <si>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</si>
  <si>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</si>
  <si>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</si>
  <si>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</si>
  <si>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</si>
  <si>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</si>
  <si>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</si>
  <si>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</si>
  <si>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</si>
  <si>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</si>
  <si>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</si>
  <si>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</si>
  <si>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</si>
  <si>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</si>
  <si>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</si>
  <si>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</si>
  <si>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</si>
  <si>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</si>
  <si>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</si>
  <si>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</si>
  <si>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</si>
  <si>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</si>
  <si>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</si>
  <si>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</si>
  <si>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</si>
  <si>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</si>
  <si>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</si>
  <si>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</si>
  <si>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</si>
  <si>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</si>
  <si>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</si>
  <si>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</si>
  <si>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</si>
  <si>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</si>
  <si>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</si>
  <si>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</si>
  <si>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</si>
  <si>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</si>
  <si>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</si>
  <si>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</si>
  <si>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</si>
  <si>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</si>
  <si>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</si>
  <si>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</si>
  <si>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</si>
  <si>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</si>
  <si>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</si>
  <si>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</si>
  <si>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</si>
  <si>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</si>
  <si>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</si>
  <si>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</si>
  <si>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</si>
  <si>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</si>
  <si>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</si>
  <si>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</si>
  <si>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</si>
  <si>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</si>
  <si>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</si>
  <si>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</si>
  <si>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</si>
  <si>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</si>
  <si>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</si>
  <si>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</si>
  <si>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</si>
  <si>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</si>
  <si>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</si>
  <si>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</si>
  <si>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</si>
  <si>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</si>
  <si>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</si>
  <si>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</si>
  <si>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</si>
  <si>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</si>
  <si>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</si>
  <si>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</si>
  <si>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</si>
  <si>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</si>
  <si>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</si>
  <si>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</si>
  <si>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</si>
  <si>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</si>
  <si>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</si>
  <si>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</si>
  <si>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</si>
  <si>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</si>
  <si>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</si>
  <si>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</si>
  <si>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</si>
  <si>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</si>
  <si>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</si>
  <si>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</si>
  <si>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</si>
  <si>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</si>
  <si>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</si>
  <si>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</si>
  <si>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</si>
  <si>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</si>
  <si>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</si>
  <si>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</si>
  <si>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</si>
  <si>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</si>
  <si>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</si>
  <si>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</si>
  <si>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</si>
  <si>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</si>
  <si>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</si>
  <si>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</si>
  <si>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</si>
  <si>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</si>
  <si>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</si>
  <si>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</si>
  <si>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</si>
  <si>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</si>
  <si>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</si>
  <si>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</si>
  <si>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</si>
  <si>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</si>
  <si>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</si>
  <si>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</si>
  <si>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</si>
  <si>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</si>
  <si>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</si>
  <si>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</si>
  <si>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</si>
  <si>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</si>
  <si>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</si>
  <si>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</si>
  <si>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</si>
  <si>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</si>
  <si>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</si>
  <si>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</si>
  <si>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</si>
  <si>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</si>
  <si>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</si>
  <si>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</si>
  <si>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</si>
  <si>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</si>
  <si>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</si>
  <si>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</si>
  <si>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</si>
  <si>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</si>
  <si>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</si>
  <si>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</si>
  <si>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</si>
  <si>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</si>
  <si>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</si>
  <si>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</si>
  <si>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</si>
  <si>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</si>
  <si>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</si>
  <si>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</si>
  <si>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</si>
  <si>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</si>
  <si>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</si>
  <si>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</si>
  <si>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</si>
  <si>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</si>
  <si>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</si>
  <si>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</si>
  <si>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</si>
  <si>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</si>
  <si>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</si>
  <si>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</si>
  <si>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</si>
  <si>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</si>
  <si>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</si>
  <si>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</si>
  <si>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</si>
  <si>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</si>
  <si>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</si>
  <si>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</si>
  <si>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</si>
  <si>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</si>
  <si>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</si>
  <si>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</si>
  <si>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</si>
  <si>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</si>
  <si>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</si>
  <si>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</si>
  <si>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</si>
  <si>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</si>
  <si>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</si>
  <si>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</si>
  <si>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</si>
  <si>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</si>
  <si>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</si>
  <si>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</si>
  <si>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</si>
  <si>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</si>
  <si>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</si>
  <si>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</si>
  <si>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</si>
  <si>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</si>
  <si>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</si>
  <si>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</si>
  <si>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</si>
  <si>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</si>
  <si>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</si>
  <si>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</si>
  <si>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</si>
  <si>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</si>
  <si>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</si>
  <si>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</si>
  <si>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</si>
  <si>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</si>
  <si>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</si>
  <si>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</si>
  <si>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</si>
  <si>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</si>
  <si>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</si>
  <si>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</si>
  <si>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</si>
  <si>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</si>
  <si>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</si>
  <si>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</si>
  <si>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</si>
  <si>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</si>
  <si>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</si>
  <si>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</si>
  <si>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</si>
  <si>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</si>
  <si>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</si>
  <si>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</si>
  <si>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</si>
  <si>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</si>
  <si>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</si>
  <si>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</si>
  <si>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</si>
  <si>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</si>
  <si>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</si>
  <si>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</si>
  <si>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</si>
  <si>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</si>
  <si>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</si>
  <si>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</si>
  <si>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</si>
  <si>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</si>
  <si>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</si>
  <si>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</si>
  <si>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</si>
  <si>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</si>
  <si>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</si>
  <si>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</si>
  <si>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</si>
  <si>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</si>
  <si>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</si>
  <si>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</si>
  <si>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</si>
  <si>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</si>
  <si>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</si>
  <si>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</si>
  <si>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</si>
  <si>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</si>
  <si>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</si>
  <si>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</si>
  <si>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</si>
  <si>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</si>
  <si>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</si>
  <si>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</si>
  <si>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</si>
  <si>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</si>
  <si>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</si>
  <si>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</si>
  <si>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</si>
  <si>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</si>
  <si>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</si>
  <si>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</si>
  <si>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</si>
  <si>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</si>
  <si>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</si>
  <si>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</si>
  <si>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</si>
  <si>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</si>
  <si>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</si>
  <si>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</si>
  <si>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</si>
  <si>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</si>
  <si>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</si>
  <si>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</si>
  <si>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</si>
  <si>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</si>
  <si>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</si>
  <si>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</si>
  <si>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</si>
  <si>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</si>
  <si>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</si>
  <si>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</si>
  <si>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</si>
  <si>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</si>
  <si>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</si>
  <si>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</si>
  <si>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</si>
  <si>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</si>
  <si>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</si>
  <si>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</si>
  <si>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</si>
  <si>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</si>
  <si>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</si>
  <si>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</si>
  <si>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</si>
  <si>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</si>
  <si>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</si>
  <si>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</si>
  <si>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</si>
  <si>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</si>
  <si>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</si>
  <si>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</si>
  <si>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</si>
  <si>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</si>
  <si>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</si>
  <si>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</si>
  <si>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</si>
  <si>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</si>
  <si>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</si>
  <si>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</si>
  <si>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</si>
  <si>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</si>
  <si>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</si>
  <si>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</si>
  <si>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</si>
  <si>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</si>
  <si>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</si>
  <si>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</si>
  <si>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</si>
  <si>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</si>
  <si>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</si>
  <si>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</si>
  <si>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</si>
  <si>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</si>
  <si>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</si>
  <si>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</si>
  <si>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</si>
  <si>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</si>
  <si>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</si>
  <si>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</si>
  <si>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</si>
  <si>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</si>
  <si>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</si>
  <si>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</si>
  <si>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</si>
  <si>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</si>
  <si>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</si>
  <si>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</si>
  <si>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</si>
  <si>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</si>
  <si>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</si>
  <si>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</si>
  <si>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</si>
  <si>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</si>
  <si>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</si>
  <si>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</si>
  <si>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</si>
  <si>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</si>
  <si>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</si>
  <si>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</si>
  <si>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</si>
  <si>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</si>
  <si>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</si>
  <si>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</si>
  <si>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</si>
  <si>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</si>
  <si>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</si>
  <si>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</si>
  <si>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</si>
  <si>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</si>
  <si>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</si>
  <si>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</si>
  <si>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</si>
  <si>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</si>
  <si>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</si>
  <si>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</si>
  <si>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</si>
  <si>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</si>
  <si>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</si>
  <si>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</si>
  <si>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</si>
  <si>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</si>
  <si>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</si>
  <si>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</si>
  <si>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</si>
  <si>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</si>
  <si>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</si>
  <si>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</si>
  <si>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</si>
  <si>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</si>
  <si>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</si>
  <si>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</si>
  <si>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</si>
  <si>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</si>
  <si>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</si>
  <si>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</si>
  <si>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</si>
  <si>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</si>
  <si>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</si>
  <si>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</si>
  <si>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</si>
  <si>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</si>
  <si>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</si>
  <si>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</si>
  <si>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</si>
  <si>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</si>
  <si>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</si>
  <si>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</si>
  <si>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</si>
  <si>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</si>
  <si>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</si>
  <si>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</si>
  <si>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</si>
  <si>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</si>
  <si>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</si>
  <si>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</si>
  <si>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</si>
  <si>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</si>
  <si>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</si>
  <si>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</si>
  <si>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</si>
  <si>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</si>
  <si>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</si>
  <si>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</si>
  <si>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</si>
  <si>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</si>
  <si>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</si>
  <si>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</si>
  <si>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</si>
  <si>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</si>
  <si>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</si>
  <si>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</si>
  <si>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</si>
  <si>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</si>
  <si>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</si>
  <si>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</si>
  <si>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</si>
  <si>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</si>
  <si>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</si>
  <si>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</si>
  <si>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</si>
  <si>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</si>
  <si>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</si>
  <si>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</si>
  <si>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</si>
  <si>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</si>
  <si>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</si>
  <si>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</si>
  <si>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</si>
  <si>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</si>
  <si>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</si>
  <si>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</si>
  <si>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</si>
  <si>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</si>
  <si>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</si>
  <si>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</si>
  <si>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</si>
  <si>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</si>
  <si>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</si>
  <si>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</si>
  <si>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</si>
  <si>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</si>
  <si>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</si>
  <si>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</si>
  <si>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</si>
  <si>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</si>
  <si>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</si>
  <si>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</si>
  <si>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</si>
  <si>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</si>
  <si>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</si>
  <si>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</si>
  <si>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</si>
  <si>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</si>
  <si>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</si>
  <si>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</si>
  <si>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</si>
  <si>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</si>
  <si>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</si>
  <si>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</si>
  <si>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</si>
  <si>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</si>
  <si>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</si>
  <si>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</si>
  <si>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</si>
  <si>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</si>
  <si>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</si>
  <si>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</si>
  <si>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</si>
  <si>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</si>
  <si>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</si>
  <si>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</si>
  <si>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</si>
  <si>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</si>
  <si>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</si>
  <si>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</si>
  <si>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</si>
  <si>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</si>
  <si>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</si>
  <si>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</si>
  <si>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</si>
  <si>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</si>
  <si>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</si>
  <si>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</si>
  <si>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</si>
  <si>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</si>
  <si>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</si>
  <si>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</si>
  <si>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</si>
  <si>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</si>
  <si>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</si>
  <si>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</si>
  <si>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</si>
  <si>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</si>
  <si>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</si>
  <si>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</si>
  <si>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</si>
  <si>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</si>
  <si>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</si>
  <si>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</si>
  <si>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</si>
  <si>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</si>
  <si>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</si>
  <si>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</si>
  <si>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</si>
  <si>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</si>
  <si>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</si>
  <si>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</si>
  <si>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</si>
  <si>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</si>
  <si>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</si>
  <si>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</si>
  <si>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</si>
  <si>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</si>
  <si>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</si>
  <si>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</si>
  <si>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</si>
  <si>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</si>
  <si>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</si>
  <si>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</si>
  <si>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</si>
  <si>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</si>
  <si>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</si>
  <si>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</si>
  <si>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</si>
  <si>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</si>
  <si>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</si>
  <si>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</si>
  <si>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</si>
  <si>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</si>
  <si>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</si>
  <si>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</si>
  <si>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</si>
  <si>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</si>
  <si>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</si>
  <si>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</si>
  <si>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</si>
  <si>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</si>
  <si>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</si>
  <si>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</si>
  <si>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</si>
  <si>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</si>
  <si>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</si>
  <si>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</si>
  <si>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</si>
  <si>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</si>
  <si>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</si>
  <si>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</si>
  <si>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</si>
  <si>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</si>
  <si>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</si>
  <si>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</si>
  <si>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</si>
  <si>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</si>
  <si>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</si>
  <si>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</si>
  <si>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</si>
  <si>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</si>
  <si>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</si>
  <si>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</si>
  <si>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</si>
  <si>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</si>
  <si>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</si>
  <si>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</si>
  <si>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</si>
  <si>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</si>
  <si>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</si>
  <si>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</si>
  <si>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</si>
  <si>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</si>
  <si>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</si>
  <si>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</si>
  <si>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</si>
  <si>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</si>
  <si>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</si>
  <si>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</si>
  <si>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</si>
  <si>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</si>
  <si>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</si>
  <si>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</si>
  <si>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</si>
  <si>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</si>
  <si>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</si>
  <si>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</si>
  <si>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</si>
  <si>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</si>
  <si>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</si>
  <si>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</si>
  <si>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</si>
  <si>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</si>
  <si>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</si>
  <si>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</si>
  <si>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</si>
  <si>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</si>
  <si>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</si>
  <si>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</si>
  <si>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</si>
  <si>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</si>
  <si>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</si>
  <si>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</si>
  <si>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</si>
  <si>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</si>
  <si>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</si>
  <si>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</si>
  <si>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</si>
  <si>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</si>
  <si>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</si>
  <si>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</si>
  <si>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</si>
  <si>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</si>
  <si>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</si>
  <si>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</si>
  <si>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</si>
  <si>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</si>
  <si>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</si>
  <si>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</si>
  <si>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</si>
  <si>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</si>
  <si>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</si>
  <si>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</si>
  <si>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</si>
  <si>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</si>
  <si>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</si>
  <si>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</si>
  <si>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</si>
  <si>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</si>
  <si>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</si>
  <si>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</si>
  <si>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</si>
  <si>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</si>
  <si>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</si>
  <si>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</si>
  <si>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</si>
  <si>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</si>
  <si>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</si>
  <si>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</si>
  <si>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</si>
  <si>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</si>
  <si>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</si>
  <si>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</si>
  <si>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</si>
  <si>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</si>
  <si>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</si>
  <si>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</si>
  <si>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</si>
  <si>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</si>
  <si>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</si>
  <si>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</si>
  <si>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</si>
  <si>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</si>
  <si>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</si>
  <si>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</si>
  <si>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</si>
  <si>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</si>
  <si>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</si>
  <si>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</si>
  <si>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</si>
  <si>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</si>
  <si>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</si>
  <si>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</si>
  <si>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</si>
  <si>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</si>
  <si>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</si>
  <si>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</si>
  <si>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</si>
  <si>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</si>
  <si>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</si>
  <si>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</si>
  <si>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</si>
  <si>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</si>
  <si>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</si>
  <si>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</si>
  <si>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</si>
  <si>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</si>
  <si>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</si>
  <si>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</si>
  <si>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</si>
  <si>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</si>
  <si>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</si>
  <si>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</si>
  <si>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</si>
  <si>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</si>
  <si>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</si>
  <si>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</si>
  <si>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</si>
  <si>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</si>
  <si>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</si>
  <si>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</si>
  <si>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</si>
  <si>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</si>
  <si>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</si>
  <si>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</si>
  <si>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</si>
  <si>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</si>
  <si>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</si>
  <si>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</si>
  <si>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</si>
  <si>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</si>
  <si>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</si>
  <si>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</si>
  <si>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</si>
  <si>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</si>
  <si>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</si>
  <si>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</si>
  <si>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</si>
  <si>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</si>
  <si>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</si>
  <si>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</si>
  <si>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</si>
  <si>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</si>
  <si>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</si>
  <si>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</si>
  <si>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</si>
  <si>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</si>
  <si>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</si>
  <si>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</si>
  <si>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</si>
  <si>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</si>
  <si>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</si>
  <si>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</si>
  <si>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</si>
  <si>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</si>
  <si>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</si>
  <si>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</si>
  <si>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</si>
  <si>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</si>
  <si>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</si>
  <si>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</si>
  <si>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</si>
  <si>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</si>
  <si>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</si>
  <si>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</si>
  <si>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</si>
  <si>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</si>
  <si>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</si>
  <si>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</si>
  <si>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</si>
  <si>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</si>
  <si>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</si>
  <si>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</si>
  <si>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</si>
  <si>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</si>
  <si>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</si>
  <si>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</si>
  <si>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</si>
  <si>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</si>
  <si>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</si>
  <si>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</si>
  <si>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</si>
  <si>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</si>
  <si>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</si>
  <si>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</si>
  <si>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</si>
  <si>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</si>
  <si>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</si>
  <si>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</si>
  <si>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</si>
  <si>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</si>
  <si>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</si>
  <si>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</si>
  <si>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</si>
  <si>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</si>
  <si>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</si>
  <si>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</si>
  <si>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</si>
  <si>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</si>
  <si>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</si>
  <si>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</si>
  <si>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</si>
  <si>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</si>
  <si>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</si>
  <si>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</si>
  <si>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</si>
  <si>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</si>
  <si>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</si>
  <si>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</si>
  <si>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</si>
  <si>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</si>
  <si>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</si>
  <si>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</si>
  <si>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</si>
  <si>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</si>
  <si>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</si>
  <si>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</si>
  <si>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</si>
  <si>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</si>
  <si>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</si>
  <si>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</si>
  <si>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</si>
  <si>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</si>
  <si>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</si>
  <si>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</si>
  <si>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</si>
  <si>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</si>
  <si>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</si>
  <si>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</si>
  <si>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</si>
  <si>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</si>
  <si>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</si>
  <si>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</si>
  <si>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</si>
  <si>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</si>
  <si>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</si>
  <si>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</si>
  <si>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</si>
  <si>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</si>
  <si>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</si>
  <si>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</si>
  <si>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</si>
  <si>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</si>
  <si>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</si>
  <si>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</si>
  <si>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</si>
  <si>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</si>
  <si>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</si>
  <si>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</si>
  <si>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</si>
  <si>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</si>
  <si>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</si>
  <si>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</si>
  <si>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</si>
  <si>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</si>
  <si>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</si>
  <si>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</si>
  <si>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</si>
  <si>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</si>
  <si>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</si>
  <si>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</si>
  <si>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</si>
  <si>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</si>
  <si>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</si>
  <si>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</si>
  <si>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</si>
  <si>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</si>
  <si>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</si>
  <si>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</si>
  <si>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</si>
  <si>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</si>
  <si>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</si>
  <si>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</si>
  <si>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</si>
  <si>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</si>
  <si>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</si>
  <si>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</si>
  <si>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</si>
  <si>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</si>
  <si>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</si>
  <si>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</si>
  <si>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</si>
  <si>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</si>
  <si>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</si>
  <si>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</si>
  <si>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</si>
  <si>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</si>
  <si>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</si>
  <si>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</si>
  <si>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</si>
  <si>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</si>
  <si>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</si>
  <si>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</si>
  <si>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</si>
  <si>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</si>
  <si>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</si>
  <si>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</si>
  <si>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</si>
  <si>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</si>
  <si>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</si>
  <si>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</si>
  <si>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</si>
  <si>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</si>
  <si>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</si>
  <si>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</si>
  <si>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</si>
  <si>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</si>
  <si>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</si>
  <si>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</si>
  <si>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</si>
  <si>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</si>
  <si>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</si>
  <si>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</si>
  <si>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</si>
  <si>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</si>
  <si>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</si>
  <si>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</si>
  <si>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</si>
  <si>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</si>
  <si>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</si>
  <si>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</si>
  <si>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</si>
  <si>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</si>
  <si>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</si>
  <si>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</si>
  <si>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</si>
  <si>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</si>
  <si>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</si>
  <si>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</si>
  <si>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</si>
  <si>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</si>
  <si>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</si>
  <si>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</si>
  <si>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</si>
  <si>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</si>
  <si>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</si>
  <si>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</si>
  <si>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</si>
  <si>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</si>
  <si>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</si>
  <si>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</si>
  <si>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</si>
  <si>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</si>
  <si>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</si>
  <si>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</si>
  <si>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</si>
  <si>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</si>
  <si>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</si>
  <si>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</si>
  <si>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</si>
  <si>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</si>
  <si>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</si>
  <si>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</si>
  <si>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</si>
  <si>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</si>
  <si>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</si>
  <si>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</si>
  <si>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</si>
  <si>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</si>
  <si>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</si>
  <si>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</si>
  <si>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</si>
  <si>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</si>
  <si>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</si>
  <si>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</si>
  <si>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</si>
  <si>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</si>
  <si>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</si>
  <si>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</si>
  <si>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</si>
  <si>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</si>
  <si>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</si>
  <si>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</si>
  <si>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</si>
  <si>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</si>
  <si>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</si>
  <si>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</si>
  <si>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</si>
  <si>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</si>
  <si>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</si>
  <si>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</si>
  <si>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</si>
  <si>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</si>
  <si>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</si>
  <si>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</si>
  <si>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</si>
  <si>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</si>
  <si>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</si>
  <si>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</si>
  <si>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</si>
  <si>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</si>
  <si>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</si>
  <si>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</si>
  <si>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</si>
  <si>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</si>
  <si>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</si>
  <si>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</si>
  <si>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</si>
  <si>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</si>
  <si>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</si>
  <si>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</si>
  <si>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</si>
  <si>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</si>
  <si>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</si>
  <si>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</si>
  <si>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</si>
  <si>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</si>
  <si>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</si>
  <si>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</si>
  <si>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</si>
  <si>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</si>
  <si>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</si>
  <si>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</si>
  <si>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</si>
  <si>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</si>
  <si>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</si>
  <si>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</si>
  <si>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</si>
  <si>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</si>
  <si>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</si>
  <si>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</si>
  <si>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</si>
  <si>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</si>
  <si>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</si>
  <si>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</si>
  <si>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</si>
  <si>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</si>
  <si>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</si>
  <si>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</si>
  <si>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</si>
  <si>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</si>
  <si>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</si>
  <si>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</si>
  <si>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</si>
  <si>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</si>
  <si>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</si>
  <si>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</si>
  <si>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</si>
  <si>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</si>
  <si>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</si>
  <si>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</si>
  <si>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</si>
  <si>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</si>
  <si>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</si>
  <si>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</si>
  <si>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</si>
  <si>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</si>
  <si>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</si>
  <si>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</si>
  <si>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</si>
  <si>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</si>
  <si>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</si>
  <si>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</si>
  <si>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</si>
  <si>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</si>
  <si>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</si>
  <si>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</si>
  <si>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</si>
  <si>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</si>
  <si>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</si>
  <si>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</si>
  <si>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</si>
  <si>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</si>
  <si>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</si>
  <si>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</si>
  <si>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</si>
  <si>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</si>
  <si>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</si>
  <si>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</si>
  <si>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</si>
  <si>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</si>
  <si>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</si>
  <si>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</si>
  <si>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</si>
  <si>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</si>
  <si>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</si>
  <si>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</si>
  <si>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</si>
  <si>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</si>
  <si>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</si>
  <si>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</si>
  <si>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</si>
  <si>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</si>
  <si>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</si>
  <si>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</si>
  <si>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</si>
  <si>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</si>
  <si>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</si>
  <si>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</si>
  <si>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</si>
  <si>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</si>
  <si>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</si>
  <si>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</si>
  <si>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</si>
  <si>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</si>
  <si>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</si>
  <si>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</si>
  <si>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</si>
  <si>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</si>
  <si>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</si>
  <si>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</si>
  <si>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</si>
  <si>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</si>
  <si>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</si>
  <si>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</si>
  <si>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</si>
  <si>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</si>
  <si>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</si>
  <si>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</si>
  <si>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</si>
  <si>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</si>
  <si>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</si>
  <si>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</si>
  <si>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</si>
  <si>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</si>
  <si>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</si>
  <si>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</si>
  <si>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</si>
  <si>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</si>
  <si>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</si>
  <si>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</si>
  <si>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</si>
  <si>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</si>
  <si>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</si>
  <si>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</si>
  <si>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</si>
  <si>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</si>
  <si>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</si>
  <si>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</si>
  <si>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</si>
  <si>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</si>
  <si>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</si>
  <si>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</si>
  <si>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</si>
  <si>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</si>
  <si>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</si>
  <si>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</si>
  <si>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</si>
  <si>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</si>
  <si>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</si>
  <si>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</si>
  <si>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</si>
  <si>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</si>
  <si>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</si>
  <si>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</si>
  <si>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</si>
  <si>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</si>
  <si>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</si>
  <si>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</si>
  <si>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</si>
  <si>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</si>
  <si>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</si>
  <si>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</si>
  <si>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</si>
  <si>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</si>
  <si>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</si>
  <si>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</si>
  <si>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</si>
  <si>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</si>
  <si>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</si>
  <si>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</si>
  <si>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</si>
  <si>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</si>
  <si>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</si>
  <si>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</si>
  <si>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</si>
  <si>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</si>
  <si>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</si>
  <si>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</si>
  <si>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</si>
  <si>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</si>
  <si>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</si>
  <si>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</si>
  <si>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</si>
  <si>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</si>
  <si>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</si>
  <si>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</si>
  <si>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</si>
  <si>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</si>
  <si>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</si>
  <si>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</si>
  <si>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</si>
  <si>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</si>
  <si>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</si>
  <si>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</si>
  <si>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</si>
  <si>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</si>
  <si>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</si>
  <si>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</si>
  <si>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</si>
  <si>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</si>
  <si>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</si>
  <si>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</si>
  <si>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</si>
  <si>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</si>
  <si>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</si>
  <si>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</si>
  <si>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</si>
  <si>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</si>
  <si>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</si>
  <si>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</si>
  <si>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</si>
  <si>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</si>
  <si>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</si>
  <si>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</si>
  <si>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</si>
  <si>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</si>
  <si>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</si>
  <si>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</si>
  <si>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</si>
  <si>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</si>
  <si>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</si>
  <si>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</si>
  <si>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</si>
  <si>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</si>
  <si>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</si>
  <si>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</si>
  <si>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</si>
  <si>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</si>
  <si>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</si>
  <si>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</si>
  <si>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</si>
  <si>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</si>
  <si>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</si>
  <si>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</si>
  <si>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</si>
  <si>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</si>
  <si>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</si>
  <si>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</si>
  <si>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</si>
  <si>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</si>
  <si>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</si>
  <si>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</si>
  <si>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</si>
  <si>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</si>
  <si>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</si>
  <si>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</si>
  <si>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</si>
  <si>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</si>
  <si>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</si>
  <si>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</si>
  <si>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</si>
  <si>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</si>
  <si>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</si>
  <si>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</si>
  <si>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</si>
  <si>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</si>
  <si>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</si>
  <si>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</si>
  <si>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</si>
  <si>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</si>
  <si>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</si>
  <si>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</si>
  <si>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</si>
  <si>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</si>
  <si>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</si>
  <si>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</si>
  <si>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</si>
  <si>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</si>
  <si>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</si>
  <si>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</si>
  <si>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</si>
  <si>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</si>
  <si>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</si>
  <si>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</si>
  <si>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</si>
  <si>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</si>
  <si>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</si>
  <si>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</si>
  <si>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</si>
  <si>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</si>
  <si>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</si>
  <si>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</si>
  <si>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</si>
  <si>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</si>
  <si>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</si>
  <si>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</si>
  <si>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</si>
  <si>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</si>
  <si>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</si>
  <si>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</si>
  <si>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</si>
  <si>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</si>
  <si>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</si>
  <si>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</si>
  <si>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</si>
  <si>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</si>
  <si>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</si>
  <si>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</si>
  <si>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</si>
  <si>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</si>
  <si>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</si>
  <si>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</si>
  <si>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</si>
  <si>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</si>
  <si>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</si>
  <si>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</si>
  <si>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</si>
  <si>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</si>
  <si>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</si>
  <si>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</si>
  <si>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</si>
  <si>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</si>
  <si>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</si>
  <si>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</si>
  <si>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</si>
  <si>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</si>
  <si>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</si>
  <si>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</si>
  <si>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</si>
  <si>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</si>
  <si>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</si>
  <si>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</si>
  <si>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</si>
  <si>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</si>
  <si>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</si>
  <si>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</si>
  <si>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</si>
  <si>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</si>
  <si>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</si>
  <si>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</si>
  <si>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</si>
  <si>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</si>
  <si>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</si>
  <si>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</si>
  <si>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</si>
  <si>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</si>
  <si>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</si>
  <si>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</si>
  <si>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</si>
  <si>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</si>
  <si>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</si>
  <si>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</si>
  <si>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</si>
  <si>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</si>
  <si>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</si>
  <si>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</si>
  <si>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</si>
  <si>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</si>
  <si>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</si>
  <si>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</si>
  <si>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</si>
  <si>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</si>
  <si>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</si>
  <si>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</si>
  <si>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</si>
  <si>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</si>
  <si>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</si>
  <si>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</si>
  <si>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</si>
  <si>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</si>
  <si>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</si>
  <si>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</si>
  <si>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</si>
  <si>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</si>
  <si>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</si>
  <si>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</si>
  <si>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</si>
  <si>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</si>
  <si>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</si>
  <si>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</si>
  <si>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</si>
  <si>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</si>
  <si>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</si>
  <si>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</si>
  <si>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</si>
  <si>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</si>
  <si>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</si>
  <si>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</si>
  <si>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</si>
  <si>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</si>
  <si>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</si>
  <si>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</si>
  <si>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</si>
  <si>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</si>
  <si>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</si>
  <si>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</si>
  <si>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</si>
  <si>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</si>
  <si>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</si>
  <si>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</si>
  <si>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</si>
  <si>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</si>
  <si>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</si>
  <si>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</si>
  <si>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</si>
  <si>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</si>
  <si>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</si>
  <si>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</si>
  <si>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</si>
  <si>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</si>
  <si>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</si>
  <si>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</si>
  <si>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</si>
  <si>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</si>
  <si>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</si>
  <si>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</si>
  <si>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</si>
  <si>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</si>
  <si>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</si>
  <si>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</si>
  <si>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</si>
  <si>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</si>
  <si>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</si>
  <si>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</si>
  <si>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</si>
  <si>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</si>
  <si>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</si>
  <si>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</si>
  <si>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</si>
  <si>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</si>
  <si>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</si>
  <si>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</si>
  <si>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</si>
  <si>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</si>
  <si>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</si>
  <si>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</si>
  <si>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</si>
  <si>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</si>
  <si>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</si>
  <si>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</si>
  <si>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</si>
  <si>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</si>
  <si>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</si>
  <si>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</si>
  <si>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</si>
  <si>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</si>
  <si>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</si>
  <si>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</si>
  <si>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</si>
  <si>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</si>
  <si>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</si>
  <si>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</si>
  <si>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</si>
  <si>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</si>
  <si>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</si>
  <si>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</si>
  <si>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</si>
  <si>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</si>
  <si>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</si>
  <si>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</si>
  <si>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</si>
  <si>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</si>
  <si>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</si>
  <si>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</si>
  <si>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</si>
  <si>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</si>
  <si>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</si>
  <si>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</si>
  <si>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</si>
  <si>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</si>
  <si>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</si>
  <si>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</si>
  <si>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</si>
  <si>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</si>
  <si>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</si>
  <si>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</si>
  <si>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</si>
  <si>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</si>
  <si>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</si>
  <si>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</si>
  <si>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</si>
  <si>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</si>
  <si>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</si>
  <si>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</si>
  <si>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</si>
  <si>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</si>
  <si>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</si>
  <si>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</si>
  <si>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</si>
  <si>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</si>
  <si>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</si>
  <si>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</si>
  <si>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</si>
  <si>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</si>
  <si>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</si>
  <si>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</si>
  <si>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</si>
  <si>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</si>
  <si>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</si>
  <si>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</si>
  <si>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</si>
  <si>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</si>
  <si>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</si>
  <si>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</si>
  <si>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</si>
  <si>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</si>
  <si>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</si>
  <si>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</si>
  <si>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</si>
  <si>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</si>
  <si>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</si>
  <si>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</si>
  <si>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</si>
  <si>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</si>
  <si>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</si>
  <si>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</si>
  <si>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</si>
  <si>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</si>
  <si>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</si>
  <si>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</si>
  <si>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</si>
  <si>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</si>
  <si>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</si>
  <si>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</si>
  <si>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</si>
  <si>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</si>
  <si>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</si>
  <si>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</si>
  <si>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</si>
  <si>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</si>
  <si>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</si>
  <si>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</si>
  <si>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</si>
  <si>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</si>
  <si>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</si>
  <si>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</si>
  <si>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</si>
  <si>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</si>
  <si>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</si>
  <si>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</si>
  <si>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</si>
  <si>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</si>
  <si>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</si>
  <si>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</si>
  <si>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</si>
  <si>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</si>
  <si>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</si>
  <si>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</si>
  <si>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</si>
  <si>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</si>
  <si>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</si>
  <si>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</si>
  <si>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</si>
  <si>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</si>
  <si>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</si>
  <si>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</si>
  <si>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</si>
  <si>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</si>
  <si>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</si>
  <si>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</si>
  <si>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</si>
  <si>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</si>
  <si>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</si>
  <si>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</si>
  <si>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</si>
  <si>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</si>
  <si>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</si>
  <si>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</si>
  <si>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</si>
  <si>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</si>
  <si>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</si>
  <si>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</si>
  <si>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</si>
  <si>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</si>
  <si>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</si>
  <si>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</si>
  <si>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</si>
  <si>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</si>
  <si>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</si>
  <si>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</si>
  <si>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</si>
  <si>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</si>
  <si>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</si>
  <si>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</si>
  <si>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</si>
  <si>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</si>
  <si>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</si>
  <si>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</si>
  <si>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</si>
  <si>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</si>
  <si>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</si>
  <si>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</si>
  <si>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</si>
  <si>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</si>
  <si>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</si>
  <si>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</si>
  <si>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</si>
  <si>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</si>
  <si>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</si>
  <si>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</si>
  <si>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</si>
  <si>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</si>
  <si>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</si>
  <si>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</si>
  <si>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</si>
  <si>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</si>
  <si>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</si>
  <si>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</si>
  <si>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</si>
  <si>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</si>
  <si>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</si>
  <si>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</si>
  <si>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</si>
  <si>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</si>
  <si>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</si>
  <si>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</si>
  <si>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</si>
  <si>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</si>
  <si>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</si>
  <si>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</si>
  <si>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</si>
  <si>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</si>
  <si>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</si>
  <si>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</si>
  <si>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</si>
  <si>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</si>
  <si>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</si>
  <si>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</si>
  <si>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</si>
  <si>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</si>
  <si>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</si>
  <si>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</si>
  <si>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</si>
  <si>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</si>
  <si>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</si>
  <si>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</si>
  <si>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</si>
  <si>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</si>
  <si>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</si>
  <si>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</si>
  <si>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</si>
  <si>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</si>
  <si>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</si>
  <si>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</si>
  <si>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</si>
  <si>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</si>
  <si>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</si>
  <si>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</si>
  <si>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</si>
  <si>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</si>
  <si>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</si>
  <si>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</si>
  <si>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</si>
  <si>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</si>
  <si>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</si>
  <si>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</si>
  <si>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</si>
  <si>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</si>
  <si>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</si>
  <si>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</si>
  <si>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</si>
  <si>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</si>
  <si>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</si>
  <si>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</si>
  <si>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</si>
  <si>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</si>
  <si>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</si>
  <si>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</si>
  <si>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</si>
  <si>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</si>
  <si>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</si>
  <si>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</si>
  <si>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</si>
  <si>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</si>
  <si>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</si>
  <si>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</si>
  <si>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</si>
  <si>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</si>
  <si>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</si>
  <si>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</si>
  <si>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</si>
  <si>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</si>
  <si>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</si>
  <si>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</si>
  <si>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</si>
  <si>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</si>
  <si>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</si>
  <si>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</si>
  <si>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</si>
  <si>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</si>
  <si>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</si>
  <si>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</si>
  <si>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</si>
  <si>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</si>
  <si>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</si>
  <si>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</si>
  <si>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</si>
  <si>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</si>
  <si>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</si>
  <si>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</si>
  <si>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</si>
  <si>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</si>
  <si>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</si>
  <si>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</si>
  <si>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</si>
  <si>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</si>
  <si>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</si>
  <si>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</si>
  <si>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</si>
  <si>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</si>
  <si>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</si>
  <si>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</si>
  <si>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</si>
  <si>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</si>
  <si>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</si>
  <si>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</si>
  <si>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</si>
  <si>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</si>
  <si>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</si>
  <si>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</si>
  <si>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</si>
  <si>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</si>
  <si>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</si>
  <si>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</si>
  <si>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</si>
  <si>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</si>
  <si>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</si>
  <si>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</si>
  <si>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</si>
  <si>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</si>
  <si>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</si>
  <si>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</si>
  <si>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</si>
  <si>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</si>
  <si>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</si>
  <si>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</si>
  <si>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</si>
  <si>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</si>
  <si>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</si>
  <si>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</si>
  <si>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</si>
  <si>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</si>
  <si>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</si>
  <si>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</si>
  <si>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</si>
  <si>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</si>
  <si>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</si>
  <si>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</si>
  <si>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</si>
  <si>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</si>
  <si>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</si>
  <si>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</si>
  <si>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</si>
  <si>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</si>
  <si>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</si>
  <si>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</si>
  <si>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</si>
  <si>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</si>
  <si>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</si>
  <si>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</si>
  <si>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</si>
  <si>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</si>
  <si>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</si>
  <si>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</si>
  <si>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</si>
  <si>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</si>
  <si>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</si>
  <si>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</si>
  <si>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</si>
  <si>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</si>
  <si>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</si>
  <si>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</si>
  <si>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</si>
  <si>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</si>
  <si>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</si>
  <si>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</si>
  <si>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</si>
  <si>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</si>
  <si>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</si>
  <si>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</si>
  <si>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</si>
  <si>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</si>
  <si>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</si>
  <si>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</si>
  <si>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</si>
  <si>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</si>
  <si>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</si>
  <si>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</si>
  <si>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</si>
  <si>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</si>
  <si>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</si>
  <si>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</si>
  <si>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</si>
  <si>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</si>
  <si>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</si>
  <si>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</si>
  <si>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</si>
  <si>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</si>
  <si>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</si>
  <si>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</si>
  <si>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</si>
  <si>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</si>
  <si>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</si>
  <si>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</si>
  <si>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</si>
  <si>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</si>
  <si>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</si>
  <si>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</si>
  <si>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</si>
  <si>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</si>
  <si>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</si>
  <si>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</si>
  <si>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</si>
  <si>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</si>
  <si>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</si>
  <si>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</si>
  <si>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</si>
  <si>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</si>
  <si>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</si>
  <si>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</si>
  <si>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</si>
  <si>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</si>
  <si>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</si>
  <si>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</si>
  <si>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</si>
  <si>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</si>
  <si>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</si>
  <si>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</si>
  <si>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</si>
  <si>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</si>
  <si>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</si>
  <si>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</si>
  <si>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</si>
  <si>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</si>
  <si>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</si>
  <si>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</si>
  <si>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</si>
  <si>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</si>
  <si>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</si>
  <si>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</si>
  <si>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</si>
  <si>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</si>
  <si>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</si>
  <si>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</si>
  <si>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</si>
  <si>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</si>
  <si>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</si>
  <si>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</si>
  <si>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</si>
  <si>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</si>
  <si>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</si>
  <si>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</si>
  <si>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</si>
  <si>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</si>
  <si>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</si>
  <si>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</si>
  <si>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</si>
  <si>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</si>
  <si>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</si>
  <si>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</si>
  <si>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</si>
  <si>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</si>
  <si>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</si>
  <si>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</si>
  <si>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</si>
  <si>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</si>
  <si>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</si>
  <si>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</si>
  <si>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</si>
  <si>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</si>
  <si>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</si>
  <si>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</si>
  <si>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</si>
  <si>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</si>
  <si>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</si>
  <si>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</si>
  <si>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</si>
  <si>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</si>
  <si>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</si>
  <si>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</si>
  <si>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</si>
  <si>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</si>
  <si>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</si>
  <si>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</si>
  <si>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</si>
  <si>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</si>
  <si>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</si>
  <si>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</si>
  <si>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</si>
  <si>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</si>
  <si>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</si>
  <si>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</si>
  <si>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</si>
  <si>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</si>
  <si>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</si>
  <si>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</si>
  <si>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</si>
  <si>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</si>
  <si>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</si>
  <si>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</si>
  <si>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</si>
  <si>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</si>
  <si>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</si>
  <si>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</si>
  <si>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</si>
  <si>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</si>
  <si>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</si>
  <si>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</si>
  <si>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</si>
  <si>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</si>
  <si>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</si>
  <si>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</si>
  <si>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</si>
  <si>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</si>
  <si>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</si>
  <si>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</si>
  <si>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</si>
  <si>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</si>
  <si>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</si>
  <si>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</si>
  <si>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</si>
  <si>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</si>
  <si>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</si>
  <si>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</si>
  <si>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</si>
  <si>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</si>
  <si>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</si>
  <si>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</si>
  <si>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</si>
  <si>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</si>
  <si>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</si>
  <si>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</si>
  <si>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</si>
  <si>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</si>
  <si>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</si>
  <si>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</si>
  <si>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</si>
  <si>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</si>
  <si>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</si>
  <si>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</si>
  <si>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</si>
  <si>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</si>
  <si>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</si>
  <si>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</si>
  <si>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</si>
  <si>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</si>
  <si>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</si>
  <si>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</si>
  <si>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</si>
  <si>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</si>
  <si>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</si>
  <si>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</si>
  <si>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</si>
  <si>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</si>
  <si>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</si>
  <si>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</si>
  <si>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</si>
  <si>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</si>
  <si>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</si>
  <si>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</si>
  <si>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</si>
  <si>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</si>
  <si>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</si>
  <si>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</si>
  <si>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</si>
  <si>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</si>
  <si>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</si>
  <si>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</si>
  <si>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</si>
  <si>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</si>
  <si>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</si>
  <si>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</si>
  <si>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</si>
  <si>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</si>
  <si>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</si>
  <si>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</si>
  <si>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</si>
  <si>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</si>
  <si>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</si>
  <si>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</si>
  <si>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</si>
  <si>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</si>
  <si>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</si>
  <si>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</si>
  <si>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</si>
  <si>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</si>
  <si>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</si>
  <si>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</si>
  <si>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</si>
  <si>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</si>
  <si>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</si>
  <si>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</si>
  <si>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</si>
  <si>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</si>
  <si>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</si>
  <si>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</si>
  <si>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</si>
  <si>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</si>
  <si>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</si>
  <si>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</si>
  <si>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</si>
  <si>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</si>
  <si>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</si>
  <si>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</si>
  <si>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</si>
  <si>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</si>
  <si>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</si>
  <si>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</si>
  <si>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</si>
  <si>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</si>
  <si>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</si>
  <si>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</si>
  <si>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</si>
  <si>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</si>
  <si>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</si>
  <si>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</si>
  <si>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</si>
  <si>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</si>
  <si>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</si>
  <si>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</si>
  <si>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</si>
  <si>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</si>
  <si>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</si>
  <si>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</si>
  <si>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</si>
  <si>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</si>
  <si>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</si>
  <si>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</si>
  <si>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</si>
  <si>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</si>
  <si>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</si>
  <si>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</si>
  <si>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</si>
  <si>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</si>
  <si>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</si>
  <si>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</si>
  <si>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</si>
  <si>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</si>
  <si>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</si>
  <si>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</si>
  <si>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</si>
  <si>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</si>
  <si>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</si>
  <si>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</si>
  <si>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</si>
  <si>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</si>
  <si>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</si>
  <si>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</si>
  <si>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</si>
  <si>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</si>
  <si>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</si>
  <si>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</si>
  <si>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</si>
  <si>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</si>
  <si>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</si>
  <si>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</si>
  <si>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</si>
  <si>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</si>
  <si>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</si>
  <si>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</si>
  <si>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</si>
  <si>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</si>
  <si>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</si>
  <si>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</si>
  <si>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</si>
  <si>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</si>
  <si>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</si>
  <si>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</si>
  <si>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</si>
  <si>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</si>
  <si>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</si>
  <si>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</si>
  <si>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</si>
  <si>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</si>
  <si>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</si>
  <si>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</si>
  <si>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</si>
  <si>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</si>
  <si>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</si>
  <si>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</si>
  <si>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</si>
  <si>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</si>
  <si>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</si>
  <si>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</si>
  <si>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</si>
  <si>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</si>
  <si>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</si>
  <si>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</si>
  <si>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</si>
  <si>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</si>
  <si>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</si>
  <si>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</si>
  <si>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</si>
  <si>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</si>
  <si>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</si>
  <si>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</si>
  <si>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</si>
  <si>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</si>
  <si>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</si>
  <si>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</si>
  <si>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</si>
  <si>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</si>
  <si>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</si>
  <si>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</si>
  <si>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</si>
  <si>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</si>
  <si>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</si>
  <si>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</si>
  <si>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</si>
  <si>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</si>
  <si>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</si>
  <si>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</si>
  <si>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</si>
  <si>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</si>
  <si>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</si>
  <si>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</si>
  <si>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</si>
  <si>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</si>
  <si>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</si>
  <si>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</si>
  <si>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</si>
  <si>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</si>
  <si>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</si>
  <si>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</si>
  <si>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</si>
  <si>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</si>
  <si>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</si>
  <si>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</si>
  <si>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</si>
  <si>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</si>
  <si>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</si>
  <si>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</si>
  <si>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</si>
  <si>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</si>
  <si>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</si>
  <si>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</si>
  <si>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</si>
  <si>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</si>
  <si>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</si>
  <si>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</si>
  <si>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</si>
  <si>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</si>
  <si>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</si>
  <si>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</si>
  <si>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</si>
  <si>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</si>
  <si>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</si>
  <si>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</si>
  <si>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</si>
  <si>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</si>
  <si>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</si>
  <si>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</si>
  <si>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</si>
  <si>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</si>
  <si>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</si>
  <si>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</si>
  <si>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</si>
  <si>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</si>
  <si>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</si>
  <si>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</si>
  <si>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</si>
  <si>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</si>
  <si>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</si>
  <si>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</si>
  <si>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</si>
  <si>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</si>
  <si>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</si>
  <si>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</si>
  <si>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</si>
  <si>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</si>
  <si>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</si>
  <si>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</si>
  <si>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</si>
  <si>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</si>
  <si>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</si>
  <si>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</si>
  <si>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</si>
  <si>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</si>
  <si>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</si>
  <si>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</si>
  <si>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</si>
  <si>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</si>
  <si>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</si>
  <si>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</si>
  <si>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</si>
  <si>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</si>
  <si>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</si>
  <si>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</si>
  <si>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</si>
  <si>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</si>
  <si>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</si>
  <si>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</si>
  <si>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</si>
  <si>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</si>
  <si>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</si>
  <si>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</si>
  <si>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</si>
  <si>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</si>
  <si>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</si>
  <si>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</si>
  <si>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</si>
  <si>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</si>
  <si>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</si>
  <si>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</si>
  <si>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</si>
  <si>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</si>
  <si>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</si>
  <si>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</si>
  <si>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</si>
  <si>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</si>
  <si>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</si>
  <si>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</si>
  <si>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</si>
  <si>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</si>
  <si>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</si>
  <si>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</si>
  <si>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</si>
  <si>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</si>
  <si>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</si>
  <si>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</si>
  <si>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</si>
  <si>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</si>
  <si>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</si>
  <si>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</si>
  <si>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</si>
  <si>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</si>
  <si>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</si>
  <si>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</si>
  <si>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</si>
  <si>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</si>
  <si>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</si>
  <si>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</si>
  <si>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</si>
  <si>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</si>
  <si>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</si>
  <si>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</si>
  <si>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</si>
  <si>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</si>
  <si>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</si>
  <si>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</si>
  <si>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</si>
  <si>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</si>
  <si>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</si>
  <si>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</si>
  <si>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</si>
  <si>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</si>
  <si>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</si>
  <si>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</si>
  <si>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</si>
  <si>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</si>
  <si>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</si>
  <si>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</si>
  <si>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</si>
  <si>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</si>
  <si>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</si>
  <si>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</si>
  <si>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</si>
  <si>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</si>
  <si>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</si>
  <si>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</si>
  <si>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</si>
  <si>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</si>
  <si>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</si>
  <si>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</si>
  <si>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</si>
  <si>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</si>
  <si>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</si>
  <si>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</si>
  <si>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</si>
  <si>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</si>
  <si>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</si>
  <si>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</si>
  <si>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</si>
  <si>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</si>
  <si>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</si>
  <si>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</si>
  <si>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</si>
  <si>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</si>
  <si>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</si>
  <si>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</si>
  <si>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</si>
  <si>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</si>
  <si>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</si>
  <si>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</si>
  <si>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</si>
  <si>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</si>
  <si>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</si>
  <si>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</si>
  <si>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</si>
  <si>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</si>
  <si>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</si>
  <si>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</si>
  <si>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</si>
  <si>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</si>
  <si>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</si>
  <si>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</si>
  <si>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</si>
  <si>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</si>
  <si>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</si>
  <si>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</si>
  <si>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</si>
  <si>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</si>
  <si>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</si>
  <si>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</si>
  <si>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</si>
  <si>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</si>
  <si>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</si>
  <si>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</si>
  <si>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</si>
  <si>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</si>
  <si>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</si>
  <si>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</si>
  <si>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</si>
  <si>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</si>
  <si>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</si>
  <si>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</si>
  <si>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</si>
  <si>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</si>
  <si>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</si>
  <si>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</si>
  <si>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</si>
  <si>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</si>
  <si>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</si>
  <si>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</si>
  <si>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</si>
  <si>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</si>
  <si>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</si>
  <si>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</si>
  <si>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</si>
  <si>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</si>
  <si>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</si>
  <si>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</si>
  <si>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</si>
  <si>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</si>
  <si>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</si>
  <si>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</si>
  <si>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</si>
  <si>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</si>
  <si>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</si>
  <si>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</si>
  <si>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</si>
  <si>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</si>
  <si>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</si>
  <si>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</si>
  <si>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</si>
  <si>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</si>
  <si>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</si>
  <si>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</si>
  <si>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</si>
  <si>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</si>
  <si>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</si>
  <si>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</si>
  <si>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</si>
  <si>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</si>
  <si>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</si>
  <si>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</si>
  <si>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</si>
  <si>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</si>
  <si>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</si>
  <si>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</si>
  <si>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</si>
  <si>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</si>
  <si>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</si>
  <si>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</si>
  <si>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</si>
  <si>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</si>
  <si>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</si>
  <si>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</si>
  <si>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</si>
  <si>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</si>
  <si>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</si>
  <si>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</si>
  <si>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</si>
  <si>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</si>
  <si>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</si>
  <si>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</si>
  <si>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</si>
  <si>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</si>
  <si>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</si>
  <si>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</si>
  <si>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</si>
  <si>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</si>
  <si>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</si>
  <si>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</si>
  <si>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</si>
  <si>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</si>
  <si>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</si>
  <si>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</si>
  <si>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</si>
  <si>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</si>
  <si>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</si>
  <si>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</si>
  <si>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</si>
  <si>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</si>
  <si>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</si>
  <si>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</si>
  <si>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</si>
  <si>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</si>
  <si>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</si>
  <si>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</si>
  <si>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</si>
  <si>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</si>
  <si>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</si>
  <si>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</si>
  <si>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</si>
  <si>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</si>
  <si>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</si>
  <si>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</si>
  <si>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</si>
  <si>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</si>
  <si>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</si>
  <si>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</si>
  <si>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</si>
  <si>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</si>
  <si>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</si>
  <si>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</si>
  <si>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</si>
  <si>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</si>
  <si>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</si>
  <si>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</si>
  <si>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</si>
  <si>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</si>
  <si>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</si>
  <si>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</si>
  <si>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</si>
  <si>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</si>
  <si>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</si>
  <si>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</si>
  <si>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</si>
  <si>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</si>
  <si>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</si>
  <si>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</si>
  <si>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</si>
  <si>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</si>
  <si>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</si>
  <si>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</si>
  <si>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</si>
  <si>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</si>
  <si>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</si>
  <si>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</si>
  <si>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</si>
  <si>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</si>
  <si>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</si>
  <si>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</si>
  <si>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</si>
  <si>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</si>
  <si>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</si>
  <si>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</si>
  <si>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</si>
  <si>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</si>
  <si>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</si>
  <si>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</si>
  <si>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</si>
  <si>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</si>
  <si>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</si>
  <si>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</si>
  <si>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</si>
  <si>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</si>
  <si>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</si>
  <si>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</si>
  <si>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</si>
  <si>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</si>
  <si>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</si>
  <si>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</si>
  <si>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</si>
  <si>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</si>
  <si>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</si>
  <si>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</si>
  <si>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</si>
  <si>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</si>
  <si>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</si>
  <si>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</si>
  <si>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</si>
  <si>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</si>
  <si>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</si>
  <si>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</si>
  <si>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</si>
  <si>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</si>
  <si>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</si>
  <si>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</si>
  <si>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</si>
  <si>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</si>
  <si>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</si>
  <si>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</si>
  <si>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</si>
  <si>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</si>
  <si>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</si>
  <si>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</si>
  <si>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</si>
  <si>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</si>
  <si>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</si>
  <si>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</si>
  <si>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</si>
  <si>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</si>
  <si>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</si>
  <si>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</si>
  <si>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</si>
  <si>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</si>
  <si>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</si>
  <si>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</si>
  <si>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</si>
  <si>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</si>
  <si>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</si>
  <si>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</si>
  <si>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</si>
  <si>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</si>
  <si>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</si>
  <si>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</si>
  <si>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</si>
  <si>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</si>
  <si>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</si>
  <si>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</si>
  <si>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</si>
  <si>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</si>
  <si>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</si>
  <si>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</si>
  <si>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</si>
  <si>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</si>
  <si>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</si>
  <si>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</si>
  <si>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</si>
  <si>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</si>
  <si>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</si>
  <si>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</si>
  <si>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</si>
  <si>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</si>
  <si>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</si>
  <si>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</si>
  <si>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</si>
  <si>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</si>
  <si>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</si>
  <si>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</si>
  <si>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</si>
  <si>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</si>
  <si>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</si>
  <si>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</si>
  <si>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</si>
  <si>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</si>
  <si>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</si>
  <si>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</si>
  <si>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</si>
  <si>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</si>
  <si>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</si>
  <si>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</si>
  <si>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</si>
  <si>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</si>
  <si>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</si>
  <si>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</si>
  <si>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</si>
  <si>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</si>
  <si>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</si>
  <si>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</si>
  <si>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</si>
  <si>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</si>
  <si>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</si>
  <si>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</si>
  <si>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</si>
  <si>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</si>
  <si>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</si>
  <si>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</si>
  <si>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</si>
  <si>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</si>
  <si>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</si>
  <si>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</si>
  <si>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</si>
  <si>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</si>
  <si>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</si>
  <si>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</si>
  <si>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</si>
  <si>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</si>
  <si>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</si>
  <si>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</si>
  <si>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</si>
  <si>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</si>
  <si>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</si>
  <si>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</si>
  <si>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</si>
  <si>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</si>
  <si>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</si>
  <si>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</si>
  <si>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</si>
  <si>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</si>
  <si>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</si>
  <si>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</si>
  <si>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</si>
  <si>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</si>
  <si>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</si>
  <si>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</si>
  <si>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</si>
  <si>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</si>
  <si>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</si>
  <si>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</si>
  <si>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</si>
  <si>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</si>
  <si>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</si>
  <si>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</si>
  <si>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</si>
  <si>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</si>
  <si>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</si>
  <si>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</si>
  <si>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</si>
  <si>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</si>
  <si>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</si>
  <si>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</si>
  <si>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</si>
  <si>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</si>
  <si>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</si>
  <si>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</si>
  <si>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</si>
  <si>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</si>
  <si>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</si>
  <si>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</si>
  <si>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</si>
  <si>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</si>
  <si>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</si>
  <si>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</si>
  <si>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</si>
  <si>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</si>
  <si>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</si>
  <si>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</si>
  <si>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</si>
  <si>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</si>
  <si>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</si>
  <si>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</si>
  <si>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</si>
  <si>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</si>
  <si>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</si>
  <si>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</si>
  <si>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</si>
  <si>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</si>
  <si>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</si>
  <si>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</si>
  <si>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</si>
  <si>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</si>
  <si>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</si>
  <si>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</si>
  <si>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</si>
  <si>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</si>
  <si>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</si>
  <si>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</si>
  <si>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</si>
  <si>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</si>
  <si>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</si>
  <si>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</si>
  <si>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</si>
  <si>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</si>
  <si>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</si>
  <si>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</si>
  <si>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</si>
  <si>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</si>
  <si>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</si>
  <si>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</si>
  <si>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</si>
  <si>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</si>
  <si>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</si>
  <si>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</si>
  <si>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</si>
  <si>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</si>
  <si>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</si>
  <si>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</si>
  <si>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</si>
  <si>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</si>
  <si>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</si>
  <si>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</si>
  <si>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</si>
  <si>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</si>
  <si>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</si>
  <si>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</si>
  <si>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</si>
  <si>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</si>
  <si>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</si>
  <si>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</si>
  <si>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</si>
  <si>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</si>
  <si>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</si>
  <si>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</si>
  <si>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</si>
  <si>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</si>
  <si>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</si>
  <si>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</si>
  <si>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</si>
  <si>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</si>
  <si>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</si>
  <si>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</si>
  <si>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</si>
  <si>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</si>
  <si>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</si>
  <si>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</si>
  <si>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</si>
  <si>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</si>
  <si>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</si>
  <si>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</si>
  <si>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</si>
  <si>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</si>
  <si>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</si>
  <si>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</si>
  <si>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</si>
  <si>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</si>
  <si>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</si>
  <si>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</si>
  <si>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</si>
  <si>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</si>
  <si>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</si>
  <si>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</si>
  <si>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</si>
  <si>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</si>
  <si>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</si>
  <si>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</si>
  <si>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</si>
  <si>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</si>
  <si>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</si>
  <si>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</si>
  <si>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</si>
  <si>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</si>
  <si>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</si>
  <si>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</si>
  <si>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</si>
  <si>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</si>
  <si>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</si>
  <si>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</si>
  <si>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</si>
  <si>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</si>
  <si>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</si>
  <si>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</si>
  <si>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</si>
  <si>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</si>
  <si>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</si>
  <si>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</si>
  <si>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</si>
  <si>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</si>
  <si>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</si>
  <si>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</si>
  <si>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</si>
  <si>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</si>
  <si>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</si>
  <si>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</si>
  <si>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</si>
  <si>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</si>
  <si>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</si>
  <si>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</si>
  <si>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</si>
  <si>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</si>
  <si>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</si>
  <si>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</si>
  <si>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</si>
  <si>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</si>
  <si>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</si>
  <si>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</si>
  <si>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</si>
  <si>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</si>
  <si>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</si>
  <si>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</si>
  <si>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</si>
  <si>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</si>
  <si>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</si>
  <si>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</si>
  <si>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</si>
  <si>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</si>
  <si>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</si>
  <si>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</si>
  <si>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</si>
  <si>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</si>
  <si>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</si>
  <si>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</si>
  <si>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</si>
  <si>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</si>
  <si>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</si>
  <si>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</si>
  <si>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</si>
  <si>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</si>
  <si>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</si>
  <si>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</si>
  <si>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</si>
  <si>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</si>
  <si>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</si>
  <si>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</si>
  <si>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</si>
  <si>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</si>
  <si>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</si>
  <si>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</si>
  <si>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</si>
  <si>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</si>
  <si>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</si>
  <si>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</si>
  <si>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</si>
  <si>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</si>
  <si>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</si>
  <si>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</si>
  <si>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</si>
  <si>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</si>
  <si>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</si>
  <si>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</si>
  <si>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</si>
  <si>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</si>
  <si>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</si>
  <si>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</si>
  <si>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</si>
  <si>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</si>
  <si>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</si>
  <si>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</si>
  <si>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</si>
  <si>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</si>
  <si>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</si>
  <si>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</si>
  <si>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</si>
  <si>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</si>
  <si>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</si>
  <si>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</si>
  <si>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</si>
  <si>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</si>
  <si>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</si>
  <si>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</si>
  <si>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</si>
  <si>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</si>
  <si>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</si>
  <si>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</si>
  <si>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</si>
  <si>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</si>
  <si>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</si>
  <si>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</si>
  <si>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</si>
  <si>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</si>
  <si>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</si>
  <si>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</si>
  <si>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</si>
  <si>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</si>
  <si>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</si>
  <si>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</si>
  <si>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</si>
  <si>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</si>
  <si>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</si>
  <si>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</si>
  <si>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</si>
  <si>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</si>
  <si>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</si>
  <si>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</si>
  <si>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</si>
  <si>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</si>
  <si>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</si>
  <si>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</si>
  <si>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</si>
  <si>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</si>
  <si>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</si>
  <si>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</si>
  <si>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</si>
  <si>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</si>
  <si>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</si>
  <si>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</si>
  <si>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</si>
  <si>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</si>
  <si>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</si>
  <si>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</si>
  <si>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</si>
  <si>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</si>
  <si>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</si>
  <si>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</si>
  <si>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</si>
  <si>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</si>
  <si>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</si>
  <si>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</si>
  <si>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</si>
  <si>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</si>
  <si>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</si>
  <si>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</si>
  <si>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</si>
  <si>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</si>
  <si>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</si>
  <si>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</si>
  <si>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</si>
  <si>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</si>
  <si>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</si>
  <si>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</si>
  <si>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</si>
  <si>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</si>
  <si>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</si>
  <si>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</si>
  <si>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</si>
  <si>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</si>
  <si>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</si>
  <si>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</si>
  <si>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</si>
  <si>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</si>
  <si>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</si>
  <si>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</si>
  <si>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</si>
  <si>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</si>
  <si>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</si>
  <si>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</si>
  <si>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</si>
  <si>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</si>
  <si>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</si>
  <si>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</si>
  <si>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</si>
  <si>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</si>
  <si>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</si>
  <si>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</si>
  <si>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</si>
  <si>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</si>
  <si>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</si>
  <si>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</si>
  <si>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</si>
  <si>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</si>
  <si>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</si>
  <si>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</si>
  <si>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</si>
  <si>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</si>
  <si>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</si>
  <si>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</si>
  <si>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</si>
  <si>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</si>
  <si>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</si>
  <si>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</si>
  <si>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</si>
  <si>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</si>
  <si>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</si>
  <si>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</si>
  <si>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</si>
  <si>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</si>
  <si>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</si>
  <si>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</si>
  <si>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</si>
  <si>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</si>
  <si>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</si>
  <si>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</si>
  <si>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</si>
  <si>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</si>
  <si>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</si>
  <si>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</si>
  <si>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</si>
  <si>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</si>
  <si>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</si>
  <si>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</si>
  <si>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</si>
  <si>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</si>
  <si>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</si>
  <si>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</si>
  <si>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</si>
  <si>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</si>
  <si>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</si>
  <si>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</si>
  <si>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</si>
  <si>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</si>
  <si>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</si>
  <si>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</si>
  <si>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</si>
  <si>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</si>
  <si>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</si>
  <si>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</si>
  <si>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</si>
  <si>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</si>
  <si>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</si>
  <si>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</si>
  <si>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</si>
  <si>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</si>
  <si>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</si>
  <si>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</si>
  <si>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</si>
  <si>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</si>
  <si>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</si>
  <si>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</si>
  <si>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</si>
  <si>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</si>
  <si>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</si>
  <si>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</si>
  <si>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</si>
  <si>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</si>
  <si>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</si>
  <si>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</si>
  <si>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</si>
  <si>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</si>
  <si>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</si>
  <si>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</si>
  <si>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</si>
  <si>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</si>
  <si>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</si>
  <si>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</si>
  <si>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</si>
  <si>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</si>
  <si>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</si>
  <si>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</si>
  <si>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</si>
  <si>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</si>
  <si>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</si>
  <si>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</si>
  <si>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</si>
  <si>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</si>
  <si>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</si>
  <si>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</si>
  <si>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</si>
  <si>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</si>
  <si>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</si>
  <si>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</si>
  <si>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</si>
  <si>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</si>
  <si>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</si>
  <si>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</si>
  <si>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</si>
  <si>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</si>
  <si>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</si>
  <si>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</si>
  <si>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</si>
  <si>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</si>
  <si>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</si>
  <si>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</si>
  <si>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</si>
  <si>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</si>
  <si>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</si>
  <si>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</si>
  <si>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</si>
  <si>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</si>
  <si>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</si>
  <si>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</si>
  <si>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</si>
  <si>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</si>
  <si>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</si>
  <si>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</si>
  <si>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</si>
  <si>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</si>
  <si>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</si>
  <si>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</si>
  <si>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</si>
  <si>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</si>
  <si>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</si>
  <si>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</si>
  <si>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</si>
  <si>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</si>
  <si>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</si>
  <si>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</si>
  <si>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</si>
  <si>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</si>
  <si>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</si>
  <si>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</si>
  <si>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</si>
  <si>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</si>
  <si>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</si>
  <si>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</si>
  <si>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</si>
  <si>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</si>
  <si>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</si>
  <si>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</si>
  <si>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</si>
  <si>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</si>
  <si>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</si>
  <si>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</si>
  <si>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</si>
  <si>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</si>
  <si>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</si>
  <si>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</si>
  <si>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</si>
  <si>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</si>
  <si>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</si>
  <si>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</si>
  <si>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</si>
  <si>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</si>
  <si>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</si>
  <si>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</si>
  <si>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</si>
  <si>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</si>
  <si>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</si>
  <si>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</si>
  <si>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</si>
  <si>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</si>
  <si>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</si>
  <si>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</si>
  <si>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</si>
  <si>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</si>
  <si>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</si>
  <si>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</si>
  <si>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</si>
  <si>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</si>
  <si>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</si>
  <si>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</si>
  <si>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</si>
  <si>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</si>
  <si>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</si>
  <si>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</si>
  <si>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</si>
  <si>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</si>
  <si>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</si>
  <si>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</si>
  <si>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</si>
  <si>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</si>
  <si>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</si>
  <si>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</si>
  <si>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</si>
  <si>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</si>
  <si>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</si>
  <si>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</si>
  <si>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</si>
  <si>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</si>
  <si>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</si>
  <si>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</si>
  <si>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</si>
  <si>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</si>
  <si>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</si>
  <si>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</si>
  <si>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</si>
  <si>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</si>
  <si>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</si>
  <si>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</si>
  <si>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</si>
  <si>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</si>
  <si>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</si>
  <si>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</si>
  <si>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</si>
  <si>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</si>
  <si>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</si>
  <si>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</si>
  <si>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</si>
  <si>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</si>
  <si>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</si>
  <si>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</si>
  <si>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</si>
  <si>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</si>
  <si>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</si>
  <si>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</si>
  <si>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</si>
  <si>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</si>
  <si>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</si>
  <si>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</si>
  <si>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</si>
  <si>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</si>
  <si>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</si>
  <si>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</si>
  <si>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</si>
  <si>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</si>
  <si>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</si>
  <si>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</si>
  <si>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</si>
  <si>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</si>
  <si>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</si>
  <si>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</si>
  <si>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</si>
  <si>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</si>
  <si>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</si>
  <si>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</si>
  <si>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</si>
  <si>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</si>
  <si>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</si>
  <si>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</si>
  <si>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</si>
  <si>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</si>
  <si>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</si>
  <si>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</si>
  <si>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</si>
  <si>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</si>
  <si>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</si>
  <si>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</si>
  <si>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</si>
  <si>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</si>
  <si>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</si>
  <si>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</si>
  <si>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</si>
  <si>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</si>
  <si>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</si>
  <si>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</si>
  <si>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</si>
  <si>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</si>
  <si>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</si>
  <si>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</si>
  <si>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</si>
  <si>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</si>
  <si>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</si>
  <si>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</si>
  <si>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</si>
  <si>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</si>
  <si>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</si>
  <si>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</si>
  <si>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</si>
  <si>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</si>
  <si>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</si>
  <si>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</si>
  <si>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</si>
  <si>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</si>
  <si>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</si>
  <si>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</si>
  <si>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</si>
  <si>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</si>
  <si>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</si>
  <si>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</si>
  <si>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</si>
  <si>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</si>
  <si>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</si>
  <si>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</si>
  <si>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</si>
  <si>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</si>
  <si>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</si>
  <si>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</si>
  <si>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</si>
  <si>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</si>
  <si>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</si>
  <si>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</si>
  <si>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</si>
  <si>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</si>
  <si>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</si>
  <si>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</si>
  <si>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</si>
  <si>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</si>
  <si>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</si>
  <si>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</si>
  <si>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</si>
  <si>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</si>
  <si>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</si>
  <si>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</si>
  <si>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</si>
  <si>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</si>
  <si>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</si>
  <si>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</si>
  <si>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</si>
  <si>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</si>
  <si>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</si>
  <si>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</si>
  <si>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</si>
  <si>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</si>
  <si>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</si>
  <si>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</si>
  <si>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</si>
  <si>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</si>
  <si>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</si>
  <si>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</si>
  <si>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</si>
  <si>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</si>
  <si>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</si>
  <si>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</si>
  <si>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</si>
  <si>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</si>
  <si>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</si>
  <si>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</si>
  <si>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</si>
  <si>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</si>
  <si>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</si>
  <si>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</si>
  <si>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</si>
  <si>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</si>
  <si>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</si>
  <si>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</si>
  <si>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</si>
  <si>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</si>
  <si>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</si>
  <si>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</si>
  <si>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</si>
  <si>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</si>
  <si>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</si>
  <si>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</si>
  <si>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</si>
  <si>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</si>
  <si>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</si>
  <si>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</si>
  <si>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</si>
  <si>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</si>
  <si>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</si>
  <si>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</si>
  <si>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</si>
  <si>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</si>
  <si>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</si>
  <si>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</si>
  <si>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</si>
  <si>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</si>
  <si>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</si>
  <si>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</si>
  <si>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</si>
  <si>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</si>
  <si>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</si>
  <si>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</si>
  <si>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</si>
  <si>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</si>
  <si>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</si>
  <si>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</si>
  <si>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</si>
  <si>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</si>
  <si>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</si>
  <si>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</si>
  <si>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</si>
  <si>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</si>
  <si>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</si>
  <si>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</si>
  <si>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</si>
  <si>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</si>
  <si>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</si>
  <si>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</si>
  <si>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</si>
  <si>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</si>
  <si>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</si>
  <si>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</si>
  <si>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</si>
  <si>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</si>
  <si>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</si>
  <si>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</si>
  <si>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</si>
  <si>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</si>
  <si>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</si>
  <si>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</si>
  <si>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</si>
  <si>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</si>
  <si>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</si>
  <si>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</si>
  <si>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</si>
  <si>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</si>
  <si>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</si>
  <si>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</si>
  <si>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</si>
  <si>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</si>
  <si>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</si>
  <si>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</si>
  <si>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</si>
  <si>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</si>
  <si>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</si>
  <si>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</si>
  <si>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</si>
  <si>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</si>
  <si>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</si>
  <si>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</si>
  <si>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</si>
  <si>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</si>
  <si>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</si>
  <si>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</si>
  <si>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</si>
  <si>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</si>
  <si>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</si>
  <si>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</si>
  <si>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</si>
  <si>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</si>
  <si>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</si>
  <si>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</si>
  <si>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</si>
  <si>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</si>
  <si>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</si>
  <si>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</si>
  <si>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</si>
  <si>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</si>
  <si>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</si>
  <si>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</si>
  <si>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</si>
  <si>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</si>
  <si>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</si>
  <si>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</si>
  <si>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</si>
  <si>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</si>
  <si>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</si>
  <si>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</si>
  <si>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</si>
  <si>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</si>
  <si>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</si>
  <si>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</si>
  <si>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</si>
  <si>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</si>
  <si>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</si>
  <si>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</si>
  <si>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</si>
  <si>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</si>
  <si>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</si>
  <si>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</si>
  <si>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</si>
  <si>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</si>
  <si>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</si>
  <si>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</si>
  <si>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</si>
  <si>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</si>
  <si>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</si>
  <si>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</si>
  <si>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</si>
  <si>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</si>
  <si>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</si>
  <si>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</si>
  <si>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</si>
  <si>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</si>
  <si>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</si>
  <si>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</si>
  <si>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</si>
  <si>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</si>
  <si>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</si>
  <si>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</si>
  <si>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</si>
  <si>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</si>
  <si>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</si>
  <si>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</si>
  <si>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</si>
  <si>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</si>
  <si>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</si>
  <si>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</si>
  <si>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</si>
  <si>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</si>
  <si>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</si>
  <si>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</si>
  <si>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</si>
  <si>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</si>
  <si>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</si>
  <si>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</si>
  <si>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</si>
  <si>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</si>
  <si>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</si>
  <si>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</si>
  <si>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</si>
  <si>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</si>
  <si>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</si>
  <si>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</si>
  <si>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</si>
  <si>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</si>
  <si>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</si>
  <si>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</si>
  <si>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</si>
  <si>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</si>
  <si>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</si>
  <si>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</si>
  <si>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</si>
  <si>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</si>
  <si>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</si>
  <si>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</si>
  <si>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</si>
  <si>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</si>
  <si>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</si>
  <si>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</si>
  <si>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</si>
  <si>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</si>
  <si>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</si>
  <si>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</si>
  <si>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</si>
  <si>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</si>
  <si>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</si>
  <si>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</si>
  <si>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</si>
  <si>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</si>
  <si>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</si>
  <si>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</si>
  <si>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</si>
  <si>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</si>
  <si>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</si>
  <si>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</si>
  <si>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</si>
  <si>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</si>
  <si>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</si>
  <si>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</si>
  <si>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</si>
  <si>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</si>
  <si>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</si>
  <si>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</si>
  <si>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</si>
  <si>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</si>
  <si>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</si>
  <si>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</si>
  <si>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</si>
  <si>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</si>
  <si>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</si>
  <si>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</si>
  <si>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</si>
  <si>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</si>
  <si>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</si>
  <si>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</si>
  <si>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</si>
  <si>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</si>
  <si>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</si>
  <si>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</si>
  <si>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</si>
  <si>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</si>
  <si>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</si>
  <si>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</si>
  <si>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</si>
  <si>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</si>
  <si>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</si>
  <si>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</si>
  <si>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</si>
  <si>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</si>
  <si>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</si>
  <si>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</si>
  <si>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</si>
  <si>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</si>
  <si>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</si>
  <si>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</si>
  <si>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</si>
  <si>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</si>
  <si>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</si>
  <si>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</si>
  <si>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</si>
  <si>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</si>
  <si>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</si>
  <si>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</si>
  <si>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</si>
  <si>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</si>
  <si>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</si>
  <si>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</si>
  <si>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</si>
  <si>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</si>
  <si>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</si>
  <si>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</si>
  <si>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</si>
  <si>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</si>
  <si>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</si>
  <si>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</si>
  <si>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</si>
  <si>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</si>
  <si>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</si>
  <si>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</si>
  <si>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</si>
  <si>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</si>
  <si>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</si>
  <si>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</si>
  <si>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</si>
  <si>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</si>
  <si>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</si>
  <si>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</si>
  <si>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</si>
  <si>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</si>
  <si>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</si>
  <si>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</si>
  <si>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</si>
  <si>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</si>
  <si>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</si>
  <si>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</si>
  <si>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</si>
  <si>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</si>
  <si>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</si>
  <si>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</si>
  <si>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</si>
  <si>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</si>
  <si>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</si>
  <si>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</si>
  <si>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</si>
  <si>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</si>
  <si>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</si>
  <si>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</si>
  <si>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</si>
  <si>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</si>
  <si>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</si>
  <si>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</si>
  <si>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</si>
  <si>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</si>
  <si>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</si>
  <si>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</si>
  <si>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</si>
  <si>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</si>
  <si>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</si>
  <si>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</si>
  <si>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</si>
  <si>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</si>
  <si>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</si>
  <si>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</si>
  <si>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</si>
  <si>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</si>
  <si>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</si>
  <si>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</si>
  <si>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</si>
  <si>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</si>
  <si>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</si>
  <si>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</si>
  <si>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</si>
  <si>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</si>
  <si>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</si>
  <si>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</si>
  <si>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</si>
  <si>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</si>
  <si>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</si>
  <si>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</si>
  <si>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</si>
  <si>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</si>
  <si>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</si>
  <si>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</si>
  <si>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</si>
  <si>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</si>
  <si>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</si>
  <si>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</si>
  <si>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</si>
  <si>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</si>
  <si>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</si>
  <si>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</si>
  <si>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</si>
  <si>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</si>
  <si>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</si>
  <si>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</si>
  <si>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</si>
  <si>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</si>
  <si>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</si>
  <si>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</si>
  <si>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</si>
  <si>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</si>
  <si>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</si>
  <si>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</si>
  <si>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</si>
  <si>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</si>
  <si>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</si>
  <si>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</si>
  <si>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</si>
  <si>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</si>
  <si>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</si>
  <si>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</si>
  <si>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</si>
  <si>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</si>
  <si>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</si>
  <si>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</si>
  <si>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</si>
  <si>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</si>
  <si>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</si>
  <si>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</si>
  <si>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</si>
  <si>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</si>
  <si>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</si>
  <si>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</si>
  <si>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</si>
  <si>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</si>
  <si>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</si>
  <si>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</si>
  <si>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</si>
  <si>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</si>
  <si>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</si>
  <si>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</si>
  <si>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</si>
  <si>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</si>
  <si>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</si>
  <si>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</si>
  <si>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</si>
  <si>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</si>
  <si>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</si>
  <si>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</si>
  <si>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</si>
  <si>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</si>
  <si>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</si>
  <si>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</si>
  <si>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</si>
  <si>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</si>
  <si>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</si>
  <si>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</si>
  <si>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</si>
  <si>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</si>
  <si>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</si>
  <si>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</si>
  <si>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</si>
  <si>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</si>
  <si>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</si>
  <si>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</si>
  <si>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</si>
  <si>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</si>
  <si>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</si>
  <si>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</si>
  <si>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</si>
  <si>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</si>
  <si>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</si>
  <si>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</si>
  <si>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</si>
  <si>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</si>
  <si>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</si>
  <si>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</si>
  <si>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</si>
  <si>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</si>
  <si>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</si>
  <si>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</si>
  <si>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</si>
  <si>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</si>
  <si>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</si>
  <si>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</si>
  <si>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</si>
  <si>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</si>
  <si>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</si>
  <si>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</si>
  <si>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</si>
  <si>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</si>
  <si>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</si>
  <si>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</si>
  <si>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</si>
  <si>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</si>
  <si>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</si>
  <si>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</si>
  <si>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</si>
  <si>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</si>
  <si>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</si>
  <si>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</si>
  <si>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</si>
  <si>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</si>
  <si>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</si>
  <si>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</si>
  <si>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</si>
  <si>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</si>
  <si>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</si>
  <si>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</si>
  <si>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</si>
  <si>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</si>
  <si>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</si>
  <si>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</si>
  <si>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</si>
  <si>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</si>
  <si>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</si>
  <si>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</si>
  <si>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</si>
  <si>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</si>
  <si>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</si>
  <si>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</si>
  <si>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</si>
  <si>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</si>
  <si>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</si>
  <si>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</si>
  <si>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</si>
  <si>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</si>
  <si>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</si>
  <si>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</si>
  <si>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</si>
  <si>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</si>
  <si>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</si>
  <si>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</si>
  <si>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</si>
  <si>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</si>
  <si>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</si>
  <si>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</si>
  <si>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</si>
  <si>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</si>
  <si>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</si>
  <si>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</si>
  <si>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</si>
  <si>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</si>
  <si>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</si>
  <si>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</si>
  <si>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</si>
  <si>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</si>
  <si>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</si>
  <si>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</si>
  <si>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</si>
  <si>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</si>
  <si>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</si>
  <si>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</si>
  <si>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</si>
  <si>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</si>
  <si>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</si>
  <si>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</si>
  <si>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</si>
  <si>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</si>
  <si>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</si>
  <si>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</si>
  <si>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</si>
  <si>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</si>
  <si>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</si>
  <si>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</si>
  <si>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</si>
  <si>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</si>
  <si>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</si>
  <si>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</si>
  <si>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</si>
  <si>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</si>
  <si>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</si>
  <si>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</si>
  <si>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</si>
  <si>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</si>
  <si>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</si>
  <si>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</si>
  <si>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</si>
  <si>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</si>
  <si>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</si>
  <si>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</si>
  <si>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</si>
  <si>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</si>
  <si>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</si>
  <si>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</si>
  <si>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</si>
  <si>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</si>
  <si>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</si>
  <si>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</si>
  <si>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</si>
  <si>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</si>
  <si>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</si>
  <si>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</si>
  <si>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</si>
  <si>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</si>
  <si>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</si>
  <si>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</si>
  <si>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</si>
  <si>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</si>
  <si>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</si>
  <si>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</si>
  <si>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</si>
  <si>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</si>
  <si>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</si>
  <si>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</si>
  <si>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</si>
  <si>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</si>
  <si>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</si>
  <si>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</si>
  <si>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</si>
  <si>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</si>
  <si>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</si>
  <si>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</si>
  <si>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</si>
  <si>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</si>
  <si>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</si>
  <si>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</si>
  <si>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</si>
  <si>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</si>
  <si>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</si>
  <si>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</si>
  <si>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</si>
  <si>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</si>
  <si>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</si>
  <si>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</si>
  <si>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</si>
  <si>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</si>
  <si>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</si>
  <si>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</si>
  <si>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</si>
  <si>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</si>
  <si>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</si>
  <si>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</si>
  <si>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</si>
  <si>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</si>
  <si>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</si>
  <si>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</si>
  <si>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</si>
  <si>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</si>
  <si>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</si>
  <si>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</si>
  <si>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</si>
  <si>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</si>
  <si>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</si>
  <si>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</si>
  <si>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</si>
  <si>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</si>
  <si>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</si>
  <si>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</si>
  <si>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</si>
  <si>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</si>
  <si>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</si>
  <si>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</si>
  <si>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</si>
  <si>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</si>
  <si>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</si>
  <si>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</si>
  <si>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</si>
  <si>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</si>
  <si>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</si>
  <si>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</si>
  <si>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</si>
  <si>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</si>
  <si>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</si>
  <si>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</si>
  <si>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</si>
  <si>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</si>
  <si>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</si>
  <si>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</si>
  <si>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</si>
  <si>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</si>
  <si>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</si>
  <si>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</si>
  <si>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</si>
  <si>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</si>
  <si>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</si>
  <si>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</si>
  <si>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</si>
  <si>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</si>
  <si>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</si>
  <si>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</si>
  <si>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</si>
  <si>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</si>
  <si>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</si>
  <si>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</si>
  <si>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</si>
  <si>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</si>
  <si>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</si>
  <si>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</si>
  <si>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</si>
  <si>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</si>
  <si>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</si>
  <si>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</si>
  <si>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</si>
  <si>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</si>
  <si>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</si>
  <si>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</si>
  <si>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</si>
  <si>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</si>
  <si>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</si>
  <si>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</si>
  <si>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</si>
  <si>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</si>
  <si>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</si>
  <si>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</si>
  <si>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</si>
  <si>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</si>
  <si>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</si>
  <si>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</si>
  <si>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</si>
  <si>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</si>
  <si>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</si>
  <si>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</si>
  <si>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</si>
  <si>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</si>
  <si>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</si>
  <si>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</si>
  <si>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</si>
  <si>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</si>
  <si>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</si>
  <si>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</si>
  <si>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</si>
  <si>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</si>
  <si>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</si>
  <si>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</si>
  <si>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</si>
  <si>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</si>
  <si>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</si>
  <si>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</si>
  <si>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</si>
  <si>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</si>
  <si>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</si>
  <si>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</si>
  <si>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</si>
  <si>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</si>
  <si>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</si>
  <si>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</si>
  <si>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</si>
  <si>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</si>
  <si>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</si>
  <si>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</si>
  <si>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</si>
  <si>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</si>
  <si>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</si>
  <si>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</si>
  <si>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</si>
  <si>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</si>
  <si>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</si>
  <si>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</si>
  <si>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</si>
  <si>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</si>
  <si>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</si>
  <si>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</si>
  <si>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</si>
  <si>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</si>
  <si>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</si>
  <si>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</si>
  <si>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</si>
  <si>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</si>
  <si>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</si>
  <si>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</si>
  <si>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</si>
  <si>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</si>
  <si>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</si>
  <si>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</si>
  <si>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</si>
  <si>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</si>
  <si>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</si>
  <si>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</si>
  <si>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</si>
  <si>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</si>
  <si>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</si>
  <si>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</si>
  <si>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</si>
  <si>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</si>
  <si>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</si>
  <si>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</si>
  <si>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</si>
  <si>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</si>
  <si>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</si>
  <si>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</si>
  <si>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</si>
  <si>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</si>
  <si>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</si>
  <si>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</si>
  <si>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</si>
  <si>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</si>
  <si>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</si>
  <si>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</si>
  <si>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</si>
  <si>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</si>
  <si>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</si>
  <si>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</si>
  <si>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</si>
  <si>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</si>
  <si>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</si>
  <si>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</si>
  <si>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</si>
  <si>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</si>
  <si>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</si>
  <si>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</si>
  <si>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</si>
  <si>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</si>
  <si>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</si>
  <si>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</si>
  <si>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</si>
  <si>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</si>
  <si>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</si>
  <si>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</si>
  <si>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</si>
  <si>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</si>
  <si>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</si>
  <si>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</si>
  <si>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</si>
  <si>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</si>
  <si>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</si>
  <si>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</si>
  <si>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</si>
  <si>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</si>
  <si>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</si>
  <si>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</si>
  <si>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</si>
  <si>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</si>
  <si>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</si>
  <si>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</si>
  <si>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</si>
  <si>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</si>
  <si>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</si>
  <si>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</si>
  <si>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</si>
  <si>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</si>
  <si>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</si>
  <si>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</si>
  <si>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</si>
  <si>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</si>
  <si>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</si>
  <si>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</si>
  <si>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</si>
  <si>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</si>
  <si>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</si>
  <si>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</si>
  <si>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</si>
  <si>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</si>
  <si>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</si>
  <si>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</si>
  <si>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</si>
  <si>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</si>
  <si>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</si>
  <si>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</si>
  <si>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</si>
  <si>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</si>
  <si>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</si>
  <si>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</si>
  <si>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</si>
  <si>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</si>
  <si>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</si>
  <si>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</si>
  <si>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</si>
  <si>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</si>
  <si>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</si>
  <si>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</si>
  <si>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</si>
  <si>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</si>
  <si>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</si>
  <si>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</si>
  <si>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</si>
  <si>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</si>
  <si>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</si>
  <si>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</si>
  <si>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</si>
  <si>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</si>
  <si>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</si>
  <si>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</si>
  <si>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</si>
  <si>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</si>
  <si>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</si>
  <si>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</si>
  <si>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</si>
  <si>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</si>
  <si>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</si>
  <si>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</si>
  <si>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</si>
  <si>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</si>
  <si>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</si>
  <si>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</si>
  <si>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</si>
  <si>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</si>
  <si>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</si>
  <si>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</si>
  <si>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</si>
  <si>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</si>
  <si>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</si>
  <si>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</si>
  <si>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</si>
  <si>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</si>
  <si>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</si>
  <si>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</si>
  <si>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</si>
  <si>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</si>
  <si>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</si>
  <si>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</si>
  <si>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</si>
  <si>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</si>
  <si>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</si>
  <si>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</si>
  <si>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</si>
  <si>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</si>
  <si>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</si>
  <si>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</si>
  <si>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</si>
  <si>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</si>
  <si>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</si>
  <si>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</si>
  <si>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</si>
  <si>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</si>
  <si>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</si>
  <si>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</si>
  <si>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</si>
  <si>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</si>
  <si>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</si>
  <si>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</si>
  <si>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</si>
  <si>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</si>
  <si>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</si>
  <si>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</si>
  <si>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</si>
  <si>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</si>
  <si>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</si>
  <si>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</si>
  <si>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</si>
  <si>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</si>
  <si>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</si>
  <si>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</si>
  <si>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</si>
  <si>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</si>
  <si>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</si>
  <si>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</si>
  <si>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</si>
  <si>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</si>
  <si>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</si>
  <si>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</si>
  <si>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</si>
  <si>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</si>
  <si>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</si>
  <si>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</si>
  <si>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</si>
  <si>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</si>
  <si>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</si>
  <si>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</si>
  <si>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</si>
  <si>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</si>
  <si>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</si>
  <si>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</si>
  <si>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</si>
  <si>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</si>
  <si>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</si>
  <si>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</si>
  <si>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</si>
  <si>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</si>
  <si>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</si>
  <si>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</si>
  <si>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</si>
  <si>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</si>
  <si>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</si>
  <si>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</si>
  <si>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</si>
  <si>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</si>
  <si>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</si>
  <si>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</si>
  <si>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</si>
  <si>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</si>
  <si>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</si>
  <si>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</si>
  <si>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</si>
  <si>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</si>
  <si>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</si>
  <si>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</si>
  <si>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</si>
  <si>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</si>
  <si>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</si>
  <si>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</si>
  <si>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</si>
  <si>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</si>
  <si>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</si>
  <si>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</si>
  <si>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</si>
  <si>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</si>
  <si>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</si>
  <si>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</si>
  <si>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</si>
  <si>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</si>
  <si>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</si>
  <si>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</si>
  <si>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</si>
  <si>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</si>
  <si>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</si>
  <si>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</si>
  <si>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</si>
  <si>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</si>
  <si>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</si>
  <si>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</si>
  <si>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</si>
  <si>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</si>
  <si>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</si>
  <si>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</si>
  <si>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</si>
  <si>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</si>
  <si>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</si>
  <si>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</si>
  <si>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</si>
  <si>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</si>
  <si>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</si>
  <si>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</si>
  <si>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</si>
  <si>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</si>
  <si>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</si>
  <si>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</si>
  <si>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</si>
  <si>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</si>
  <si>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</si>
  <si>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</si>
  <si>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</si>
  <si>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</si>
  <si>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</si>
  <si>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</si>
  <si>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</si>
  <si>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</si>
  <si>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</si>
  <si>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</si>
  <si>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</si>
  <si>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</si>
  <si>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</si>
  <si>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</si>
  <si>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</si>
  <si>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</si>
  <si>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</si>
  <si>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</si>
  <si>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</si>
  <si>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</si>
  <si>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</si>
  <si>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</si>
  <si>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</si>
  <si>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</si>
  <si>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</si>
  <si>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</si>
  <si>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</si>
  <si>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</si>
  <si>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</si>
  <si>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</si>
  <si>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</si>
  <si>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</si>
  <si>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</si>
  <si>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</si>
  <si>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</si>
  <si>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</si>
  <si>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</si>
  <si>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</si>
  <si>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</si>
  <si>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</si>
  <si>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</si>
  <si>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</si>
  <si>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</si>
  <si>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</si>
  <si>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</si>
  <si>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</si>
  <si>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</si>
  <si>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</si>
  <si>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</si>
  <si>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</si>
  <si>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</si>
  <si>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</si>
  <si>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</si>
  <si>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</si>
  <si>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</si>
  <si>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</si>
  <si>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</si>
  <si>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</si>
  <si>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</si>
  <si>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</si>
  <si>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</si>
  <si>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</si>
  <si>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</si>
  <si>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</si>
  <si>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</si>
  <si>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</si>
  <si>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</si>
  <si>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</si>
  <si>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</si>
  <si>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</si>
  <si>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</si>
  <si>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</si>
  <si>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</si>
  <si>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</si>
  <si>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</si>
  <si>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</si>
  <si>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</si>
  <si>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</si>
  <si>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</si>
  <si>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</si>
  <si>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</si>
  <si>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</si>
  <si>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</si>
  <si>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</si>
  <si>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</si>
  <si>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</si>
  <si>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</si>
  <si>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</si>
  <si>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</si>
  <si>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</si>
  <si>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</si>
  <si>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</si>
  <si>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</si>
  <si>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</si>
  <si>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</si>
  <si>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</si>
  <si>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</si>
  <si>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</si>
  <si>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</si>
  <si>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</si>
  <si>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</si>
  <si>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</si>
  <si>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</si>
  <si>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</si>
  <si>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</si>
  <si>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</si>
  <si>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</si>
  <si>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</si>
  <si>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</si>
  <si>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</si>
  <si>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</si>
  <si>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</si>
  <si>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</si>
  <si>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</si>
  <si>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</si>
  <si>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</si>
  <si>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</si>
  <si>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</si>
  <si>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</si>
  <si>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</si>
  <si>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</si>
  <si>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</si>
  <si>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</si>
  <si>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</si>
  <si>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</si>
  <si>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</si>
  <si>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</si>
  <si>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</si>
  <si>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</si>
  <si>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</si>
  <si>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</si>
  <si>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</si>
  <si>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</si>
  <si>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</si>
  <si>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</si>
  <si>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</si>
  <si>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</si>
  <si>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</si>
  <si>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</si>
  <si>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</si>
  <si>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</si>
  <si>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</si>
  <si>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</si>
  <si>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</si>
  <si>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</si>
  <si>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</si>
  <si>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</si>
  <si>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</si>
  <si>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</si>
  <si>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</si>
  <si>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</si>
  <si>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</si>
  <si>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</si>
  <si>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</si>
  <si>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</si>
  <si>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</si>
  <si>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</si>
  <si>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</si>
  <si>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</si>
  <si>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</si>
  <si>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</si>
  <si>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</si>
  <si>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</si>
  <si>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</si>
  <si>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</si>
  <si>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</si>
  <si>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</si>
  <si>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</si>
  <si>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</si>
  <si>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</si>
  <si>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</si>
  <si>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</si>
  <si>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</si>
  <si>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</si>
  <si>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</si>
  <si>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</si>
  <si>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</si>
  <si>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</si>
  <si>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</si>
  <si>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</si>
  <si>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</si>
  <si>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</si>
  <si>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</si>
  <si>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</si>
  <si>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</si>
  <si>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</si>
  <si>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</si>
  <si>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</si>
  <si>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</si>
  <si>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</si>
  <si>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</si>
  <si>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</si>
  <si>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</si>
  <si>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</si>
  <si>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</si>
  <si>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</si>
  <si>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</si>
  <si>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</si>
  <si>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</si>
  <si>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</si>
  <si>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</si>
  <si>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</si>
  <si>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</si>
  <si>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</si>
  <si>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</si>
  <si>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</si>
  <si>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</si>
  <si>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</si>
  <si>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</si>
  <si>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</si>
  <si>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</si>
  <si>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</si>
  <si>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</si>
  <si>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</si>
  <si>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</si>
  <si>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</si>
  <si>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</si>
  <si>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</si>
  <si>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</si>
  <si>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</si>
  <si>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</si>
  <si>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</si>
  <si>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</si>
  <si>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</si>
  <si>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</si>
  <si>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</si>
  <si>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</si>
  <si>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</si>
  <si>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</si>
  <si>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</si>
  <si>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</si>
  <si>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</si>
  <si>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</si>
  <si>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</si>
  <si>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</si>
  <si>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</si>
  <si>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</si>
  <si>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</si>
  <si>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</si>
  <si>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</si>
  <si>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</si>
  <si>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</si>
  <si>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</si>
  <si>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</si>
  <si>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</si>
  <si>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</si>
  <si>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</si>
  <si>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</si>
  <si>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</si>
  <si>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</si>
  <si>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</si>
  <si>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</si>
  <si>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</si>
  <si>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</si>
  <si>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</si>
  <si>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</si>
  <si>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</si>
  <si>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</si>
  <si>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</si>
  <si>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</si>
  <si>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</si>
  <si>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</si>
  <si>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</si>
  <si>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</si>
  <si>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</si>
  <si>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</si>
  <si>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</si>
  <si>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</si>
  <si>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</si>
  <si>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</si>
  <si>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</si>
  <si>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</si>
  <si>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</si>
  <si>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</si>
  <si>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</si>
  <si>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</si>
  <si>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</si>
  <si>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</si>
  <si>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</si>
  <si>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</si>
  <si>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</si>
  <si>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</si>
  <si>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</si>
  <si>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</si>
  <si>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</si>
  <si>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</si>
  <si>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</si>
  <si>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</si>
  <si>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</si>
  <si>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</si>
  <si>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</si>
  <si>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</si>
  <si>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</si>
  <si>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</si>
  <si>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</si>
  <si>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</si>
  <si>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</si>
  <si>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</si>
  <si>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</si>
  <si>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</si>
  <si>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</si>
  <si>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</si>
  <si>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</si>
  <si>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</si>
  <si>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</si>
  <si>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</si>
  <si>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</si>
  <si>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</si>
  <si>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</si>
  <si>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</si>
  <si>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</si>
  <si>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</si>
  <si>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</si>
  <si>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</si>
  <si>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</si>
  <si>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</si>
  <si>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</si>
  <si>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</si>
  <si>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</si>
  <si>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</si>
  <si>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</si>
  <si>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</si>
  <si>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</si>
  <si>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</si>
  <si>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</si>
  <si>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</si>
  <si>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</si>
  <si>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</si>
  <si>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</si>
  <si>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</si>
  <si>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</si>
  <si>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</si>
  <si>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</si>
  <si>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</si>
  <si>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</si>
  <si>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</si>
  <si>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</si>
  <si>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</si>
  <si>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</si>
  <si>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</si>
  <si>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</si>
  <si>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</si>
  <si>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</si>
  <si>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</si>
  <si>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</si>
  <si>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</si>
  <si>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</si>
  <si>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</si>
  <si>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</si>
  <si>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</si>
  <si>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</si>
  <si>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</si>
  <si>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</si>
  <si>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</si>
  <si>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</si>
  <si>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</si>
  <si>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</si>
  <si>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</si>
  <si>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</si>
  <si>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</si>
  <si>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</si>
  <si>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</si>
  <si>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</si>
  <si>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</si>
  <si>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</si>
  <si>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</si>
  <si>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</si>
  <si>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</si>
  <si>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</si>
  <si>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</si>
  <si>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</si>
  <si>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</si>
  <si>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</si>
  <si>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</si>
  <si>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</si>
  <si>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</si>
  <si>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</si>
  <si>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</si>
  <si>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</si>
  <si>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</si>
  <si>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</si>
  <si>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</si>
  <si>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</si>
  <si>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</si>
  <si>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</si>
  <si>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</si>
  <si>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</si>
  <si>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</si>
  <si>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</si>
  <si>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</si>
  <si>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</si>
  <si>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</si>
  <si>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</si>
  <si>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</si>
  <si>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</si>
  <si>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</si>
  <si>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</si>
  <si>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</si>
  <si>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</si>
  <si>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</si>
  <si>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</si>
  <si>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</si>
  <si>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</si>
  <si>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</si>
  <si>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</si>
  <si>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</si>
  <si>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</si>
  <si>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</si>
  <si>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</si>
  <si>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</si>
  <si>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</si>
  <si>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</si>
  <si>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</si>
  <si>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</si>
  <si>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</si>
  <si>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</si>
  <si>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</si>
  <si>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</si>
  <si>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</si>
  <si>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</si>
  <si>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</si>
  <si>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</si>
  <si>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</si>
  <si>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</si>
  <si>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</si>
  <si>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</si>
  <si>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</si>
  <si>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</si>
  <si>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</si>
  <si>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</si>
  <si>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</si>
  <si>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</si>
  <si>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</si>
  <si>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</si>
  <si>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</si>
  <si>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</si>
  <si>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</si>
  <si>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</si>
  <si>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</si>
  <si>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</si>
  <si>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</si>
  <si>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</si>
  <si>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</si>
  <si>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</si>
  <si>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</si>
  <si>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</si>
  <si>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</si>
  <si>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</si>
  <si>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</si>
  <si>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</si>
  <si>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</si>
  <si>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</si>
  <si>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</si>
  <si>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</si>
  <si>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</si>
  <si>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</si>
  <si>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</si>
  <si>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</si>
  <si>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</si>
  <si>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</si>
  <si>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</si>
  <si>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</si>
  <si>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</si>
  <si>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</si>
  <si>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</si>
  <si>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</si>
  <si>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</si>
  <si>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</si>
  <si>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</si>
  <si>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</si>
  <si>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</si>
  <si>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</si>
  <si>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</si>
  <si>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</si>
  <si>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</si>
  <si>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</si>
  <si>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</si>
  <si>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</si>
  <si>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</si>
  <si>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</si>
  <si>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</si>
  <si>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</si>
  <si>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</si>
  <si>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</si>
  <si>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</si>
  <si>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</si>
  <si>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</si>
  <si>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</si>
  <si>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</si>
  <si>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</si>
  <si>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</si>
  <si>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</si>
  <si>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</si>
  <si>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</si>
  <si>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</si>
  <si>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</si>
  <si>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</si>
  <si>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</si>
  <si>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</si>
  <si>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</si>
  <si>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</si>
  <si>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</si>
  <si>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</si>
  <si>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</si>
  <si>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</si>
  <si>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</si>
  <si>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</si>
  <si>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</si>
  <si>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</si>
  <si>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</si>
  <si>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</si>
  <si>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</si>
  <si>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</si>
  <si>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</si>
  <si>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</si>
  <si>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</si>
  <si>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</si>
  <si>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</si>
  <si>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</si>
  <si>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</si>
  <si>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</si>
  <si>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</si>
  <si>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</si>
  <si>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</si>
  <si>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</si>
  <si>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</si>
  <si>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</si>
  <si>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</si>
  <si>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</si>
  <si>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</si>
  <si>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</si>
  <si>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</si>
  <si>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</si>
  <si>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</si>
  <si>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</si>
  <si>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</si>
  <si>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</si>
  <si>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</si>
  <si>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</si>
  <si>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</si>
  <si>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</si>
  <si>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</si>
  <si>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</si>
  <si>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</si>
  <si>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</si>
  <si>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</si>
  <si>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</si>
  <si>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</si>
  <si>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</si>
  <si>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</si>
  <si>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</si>
  <si>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</si>
  <si>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</si>
  <si>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</si>
  <si>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</si>
  <si>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</si>
  <si>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</si>
  <si>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</si>
  <si>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</si>
  <si>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</si>
  <si>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</si>
  <si>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</si>
  <si>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</si>
  <si>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</si>
  <si>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</si>
  <si>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</si>
  <si>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</si>
  <si>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</si>
  <si>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</si>
  <si>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</si>
  <si>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</si>
  <si>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</si>
  <si>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</si>
  <si>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</si>
  <si>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</si>
  <si>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</si>
  <si>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</si>
  <si>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</si>
  <si>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</si>
  <si>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</si>
  <si>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</si>
  <si>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</si>
  <si>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</si>
  <si>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</si>
  <si>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</si>
  <si>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</si>
  <si>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</si>
  <si>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</si>
  <si>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</si>
  <si>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</si>
  <si>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</si>
  <si>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</si>
  <si>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</si>
  <si>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</si>
  <si>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</si>
  <si>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</si>
  <si>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</si>
  <si>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</si>
  <si>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</si>
  <si>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</si>
  <si>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</si>
  <si>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</si>
  <si>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</si>
  <si>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</si>
  <si>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</si>
  <si>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</si>
  <si>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</si>
  <si>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</si>
  <si>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</si>
  <si>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</si>
  <si>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</si>
  <si>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</si>
  <si>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</si>
  <si>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</si>
  <si>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</si>
  <si>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</si>
  <si>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</si>
  <si>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</si>
  <si>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</si>
  <si>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</si>
  <si>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</si>
  <si>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</si>
  <si>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</si>
  <si>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</si>
  <si>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</si>
  <si>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</si>
  <si>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</si>
  <si>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</si>
  <si>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</si>
  <si>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</si>
  <si>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</si>
  <si>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</si>
  <si>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</si>
  <si>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</si>
  <si>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</si>
  <si>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</si>
  <si>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</si>
  <si>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</si>
  <si>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</si>
  <si>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</si>
  <si>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</si>
  <si>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</si>
  <si>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</si>
  <si>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</si>
  <si>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</si>
  <si>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</si>
  <si>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</si>
  <si>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</si>
  <si>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</si>
  <si>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</si>
  <si>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</si>
  <si>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</si>
  <si>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</si>
  <si>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</si>
  <si>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</si>
  <si>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</si>
  <si>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</si>
  <si>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</si>
  <si>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</si>
  <si>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</si>
  <si>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</si>
  <si>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</si>
  <si>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</si>
  <si>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</si>
  <si>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</si>
  <si>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</si>
  <si>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</si>
  <si>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</si>
  <si>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</si>
  <si>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</si>
  <si>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</si>
  <si>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</si>
  <si>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</si>
  <si>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</si>
  <si>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</si>
  <si>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</si>
  <si>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</si>
  <si>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</si>
  <si>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</si>
  <si>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</si>
  <si>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</si>
  <si>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</si>
  <si>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</si>
  <si>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</si>
  <si>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</si>
  <si>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</si>
  <si>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</si>
  <si>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</si>
  <si>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</si>
  <si>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</si>
  <si>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</si>
  <si>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</si>
  <si>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</si>
  <si>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</si>
  <si>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</si>
  <si>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</si>
  <si>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</si>
  <si>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</si>
  <si>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</si>
  <si>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</si>
  <si>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</si>
  <si>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</si>
  <si>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</si>
  <si>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</si>
  <si>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</si>
  <si>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</si>
  <si>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</si>
  <si>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</si>
  <si>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</si>
  <si>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</si>
  <si>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</si>
  <si>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</si>
  <si>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</si>
  <si>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</si>
  <si>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</si>
  <si>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</si>
  <si>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</si>
  <si>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</si>
  <si>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</si>
  <si>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</si>
  <si>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</si>
  <si>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</si>
  <si>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</si>
  <si>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</si>
  <si>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</si>
  <si>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</si>
  <si>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</si>
  <si>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</si>
  <si>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</si>
  <si>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</si>
  <si>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</si>
  <si>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</si>
  <si>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</si>
  <si>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</si>
  <si>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</si>
  <si>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</si>
  <si>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</si>
  <si>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</si>
  <si>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</si>
  <si>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</si>
  <si>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</si>
  <si>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</si>
  <si>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</si>
  <si>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</si>
  <si>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</si>
  <si>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</si>
  <si>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</si>
  <si>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</si>
  <si>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</si>
  <si>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</si>
  <si>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</si>
  <si>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</si>
  <si>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</si>
  <si>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</si>
  <si>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</si>
  <si>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</si>
  <si>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</si>
  <si>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</si>
  <si>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</si>
  <si>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</si>
  <si>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</si>
  <si>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</si>
  <si>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</si>
  <si>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</si>
  <si>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</si>
  <si>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</si>
  <si>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</si>
  <si>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</si>
  <si>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</si>
  <si>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</si>
  <si>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</si>
  <si>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</si>
  <si>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</si>
  <si>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</si>
  <si>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</si>
  <si>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</si>
  <si>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</si>
  <si>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</si>
  <si>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</si>
  <si>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</si>
  <si>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</si>
  <si>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</si>
  <si>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</si>
  <si>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</si>
  <si>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</si>
  <si>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</si>
  <si>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</si>
  <si>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</si>
  <si>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</si>
  <si>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</si>
  <si>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</si>
  <si>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</si>
  <si>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</si>
  <si>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</si>
  <si>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</si>
  <si>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</si>
  <si>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</si>
  <si>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</si>
  <si>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</si>
  <si>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</si>
  <si>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</si>
  <si>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</si>
  <si>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</si>
  <si>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</si>
  <si>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</si>
  <si>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</si>
  <si>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</si>
  <si>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</si>
  <si>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</si>
  <si>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</si>
  <si>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</si>
  <si>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</si>
  <si>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</si>
  <si>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</si>
  <si>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</si>
  <si>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</si>
  <si>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</si>
  <si>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</si>
  <si>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</si>
  <si>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</si>
  <si>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</si>
  <si>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</si>
  <si>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</si>
  <si>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</si>
  <si>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</si>
  <si>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</si>
  <si>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</si>
  <si>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</si>
  <si>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</si>
  <si>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</si>
  <si>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</si>
  <si>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</si>
  <si>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</si>
  <si>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</si>
  <si>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</si>
  <si>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</si>
  <si>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</si>
  <si>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</si>
  <si>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</si>
  <si>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</si>
  <si>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</si>
  <si>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</si>
  <si>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</si>
  <si>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</si>
  <si>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</si>
  <si>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</si>
  <si>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</si>
  <si>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</si>
  <si>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</si>
  <si>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</si>
  <si>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</si>
  <si>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</si>
  <si>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</si>
  <si>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</si>
  <si>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</si>
  <si>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</si>
  <si>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</si>
  <si>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</si>
  <si>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</si>
  <si>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</si>
  <si>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</si>
  <si>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</si>
  <si>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</si>
  <si>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</si>
  <si>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</si>
  <si>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</si>
  <si>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</si>
  <si>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</si>
  <si>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</si>
  <si>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</si>
  <si>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</si>
  <si>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</si>
  <si>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</si>
  <si>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</si>
  <si>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</si>
  <si>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</si>
  <si>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</si>
  <si>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</si>
  <si>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</si>
  <si>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</si>
  <si>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</si>
  <si>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</si>
  <si>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</si>
  <si>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</si>
  <si>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</si>
  <si>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</si>
  <si>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</si>
  <si>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</si>
  <si>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</si>
  <si>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</si>
  <si>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</si>
  <si>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</si>
  <si>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</si>
  <si>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</si>
  <si>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</si>
  <si>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</si>
  <si>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</si>
  <si>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</si>
  <si>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</si>
  <si>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</si>
  <si>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</si>
  <si>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</si>
  <si>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</si>
  <si>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</si>
  <si>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</si>
  <si>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</si>
  <si>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</si>
  <si>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</si>
  <si>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</si>
  <si>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</si>
  <si>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</si>
  <si>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</si>
  <si>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</si>
  <si>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</si>
  <si>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</si>
  <si>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</si>
  <si>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</si>
  <si>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</si>
  <si>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</si>
  <si>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</si>
  <si>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</si>
  <si>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</si>
  <si>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</si>
  <si>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</si>
  <si>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</si>
  <si>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</si>
  <si>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</si>
  <si>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</si>
  <si>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</si>
  <si>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</si>
  <si>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</si>
  <si>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</si>
  <si>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</si>
  <si>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</si>
  <si>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</si>
  <si>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</si>
  <si>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</si>
  <si>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</si>
  <si>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</si>
  <si>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</si>
  <si>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</si>
  <si>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</si>
  <si>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</si>
  <si>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</si>
  <si>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</si>
  <si>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</si>
  <si>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</si>
  <si>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</si>
  <si>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</si>
  <si>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</si>
  <si>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</si>
  <si>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</si>
  <si>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</si>
  <si>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</si>
  <si>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</si>
  <si>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</si>
  <si>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</si>
  <si>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</si>
  <si>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</si>
  <si>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</si>
  <si>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</si>
  <si>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</si>
  <si>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</si>
  <si>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</si>
  <si>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</si>
  <si>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</si>
  <si>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</si>
  <si>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</si>
  <si>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</si>
  <si>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</si>
  <si>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</si>
  <si>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</si>
  <si>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</si>
  <si>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</si>
  <si>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</si>
  <si>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</si>
  <si>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</si>
  <si>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</si>
  <si>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</si>
  <si>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</si>
  <si>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</si>
  <si>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</si>
  <si>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</si>
  <si>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</si>
  <si>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</si>
  <si>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</si>
  <si>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</si>
  <si>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</si>
  <si>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</si>
  <si>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</si>
  <si>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</si>
  <si>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</si>
  <si>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</si>
  <si>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</si>
  <si>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</si>
  <si>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</si>
  <si>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</si>
  <si>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</si>
  <si>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</si>
  <si>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</si>
  <si>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</si>
  <si>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</si>
  <si>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</si>
  <si>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</si>
  <si>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</si>
  <si>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</si>
  <si>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</si>
  <si>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</si>
  <si>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</si>
  <si>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</si>
  <si>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</si>
  <si>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</si>
  <si>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</si>
  <si>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</si>
  <si>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</si>
  <si>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</si>
  <si>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</si>
  <si>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</si>
  <si>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</si>
  <si>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</si>
  <si>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</si>
  <si>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</si>
  <si>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</si>
  <si>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</si>
  <si>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</si>
  <si>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</si>
  <si>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</si>
  <si>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</si>
  <si>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</si>
  <si>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</si>
  <si>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</si>
  <si>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</si>
  <si>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</si>
  <si>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</si>
  <si>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</si>
  <si>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</si>
  <si>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</si>
  <si>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</si>
  <si>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</si>
  <si>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</si>
  <si>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</si>
  <si>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</si>
  <si>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</si>
  <si>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</si>
  <si>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</si>
  <si>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</si>
  <si>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</si>
  <si>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</si>
  <si>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</si>
  <si>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</si>
  <si>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</si>
  <si>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</si>
  <si>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</si>
  <si>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</si>
  <si>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</si>
  <si>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</si>
  <si>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</si>
  <si>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</si>
  <si>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</si>
  <si>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</si>
  <si>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</si>
  <si>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</si>
  <si>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</si>
  <si>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</si>
  <si>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</si>
  <si>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</si>
  <si>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</si>
  <si>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</si>
  <si>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</si>
  <si>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</si>
  <si>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</si>
  <si>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</si>
  <si>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</si>
  <si>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</si>
  <si>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</si>
  <si>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</si>
  <si>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</si>
  <si>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</si>
  <si>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</si>
  <si>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</si>
  <si>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</si>
  <si>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</si>
  <si>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</si>
  <si>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</si>
  <si>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</si>
  <si>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</si>
  <si>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</si>
  <si>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</si>
  <si>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</si>
  <si>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</si>
  <si>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</si>
  <si>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</si>
  <si>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</si>
  <si>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</si>
  <si>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</si>
  <si>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</si>
  <si>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</si>
  <si>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</si>
  <si>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</si>
  <si>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</si>
  <si>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</si>
  <si>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</si>
  <si>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</si>
  <si>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</si>
  <si>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</si>
  <si>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</si>
  <si>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</si>
  <si>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</si>
  <si>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</si>
  <si>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</si>
  <si>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</si>
  <si>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</si>
  <si>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</si>
  <si>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</si>
  <si>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</si>
  <si>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</si>
  <si>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</si>
  <si>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</si>
  <si>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</si>
  <si>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</si>
  <si>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</si>
  <si>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</si>
  <si>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</si>
  <si>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</si>
  <si>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</si>
  <si>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</si>
  <si>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</si>
  <si>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</si>
  <si>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</si>
  <si>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</si>
  <si>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</si>
  <si>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</si>
  <si>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</si>
  <si>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</si>
  <si>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</si>
  <si>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</si>
  <si>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</si>
  <si>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</si>
  <si>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</si>
  <si>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</si>
  <si>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</si>
  <si>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</si>
  <si>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</si>
  <si>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</si>
  <si>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</si>
  <si>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</si>
  <si>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</si>
  <si>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</si>
  <si>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</si>
  <si>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</si>
  <si>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</si>
  <si>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</si>
  <si>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</si>
  <si>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</si>
  <si>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</si>
  <si>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</si>
  <si>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</si>
  <si>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</si>
  <si>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</si>
  <si>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</si>
  <si>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</si>
  <si>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</si>
  <si>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</si>
  <si>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</si>
  <si>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</si>
  <si>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</si>
  <si>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</si>
  <si>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</si>
  <si>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</si>
  <si>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</si>
  <si>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</si>
  <si>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</si>
  <si>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</si>
  <si>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</si>
  <si>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</si>
  <si>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</si>
  <si>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</si>
  <si>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</si>
  <si>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</si>
  <si>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</si>
  <si>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</si>
  <si>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</si>
  <si>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</si>
  <si>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</si>
  <si>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</si>
  <si>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</si>
  <si>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</si>
  <si>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</si>
  <si>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</si>
  <si>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</si>
  <si>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</si>
  <si>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</si>
  <si>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</si>
  <si>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</si>
  <si>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</si>
  <si>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</si>
  <si>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</si>
  <si>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</si>
  <si>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</si>
  <si>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</si>
  <si>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</si>
  <si>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</si>
  <si>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</si>
  <si>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</si>
  <si>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</si>
  <si>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</si>
  <si>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</si>
  <si>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</si>
  <si>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</si>
  <si>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</si>
  <si>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</si>
  <si>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</si>
  <si>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</si>
  <si>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</si>
  <si>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</si>
  <si>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</si>
  <si>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</si>
  <si>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</si>
  <si>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</si>
  <si>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</si>
  <si>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</si>
  <si>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</si>
  <si>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</si>
  <si>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</si>
  <si>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</si>
  <si>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</si>
  <si>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</si>
  <si>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</si>
  <si>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</si>
  <si>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</si>
  <si>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</si>
  <si>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</si>
  <si>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</si>
  <si>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</si>
  <si>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</si>
  <si>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</si>
  <si>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</si>
  <si>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</si>
  <si>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</si>
  <si>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</si>
  <si>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</si>
  <si>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</si>
  <si>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</si>
  <si>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</si>
  <si>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</si>
  <si>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</si>
  <si>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</si>
  <si>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</si>
  <si>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</si>
  <si>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</si>
  <si>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</si>
  <si>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</si>
  <si>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</si>
  <si>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</si>
  <si>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</si>
  <si>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</si>
  <si>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</si>
  <si>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</si>
  <si>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</si>
  <si>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</si>
  <si>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</si>
  <si>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</si>
  <si>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</si>
  <si>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</si>
  <si>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</si>
  <si>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</si>
  <si>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</si>
  <si>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</si>
  <si>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</si>
  <si>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</si>
  <si>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</si>
  <si>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</si>
  <si>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</si>
  <si>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</si>
  <si>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</si>
  <si>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</si>
  <si>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</si>
  <si>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</si>
  <si>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</si>
  <si>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</si>
  <si>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</si>
  <si>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</si>
  <si>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</si>
  <si>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</si>
  <si>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</si>
  <si>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</si>
  <si>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</si>
  <si>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</si>
  <si>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</si>
  <si>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</si>
  <si>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</si>
  <si>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</si>
  <si>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</si>
  <si>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</si>
  <si>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</si>
  <si>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</si>
  <si>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</si>
  <si>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</si>
  <si>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</si>
  <si>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</si>
  <si>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</si>
  <si>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</si>
  <si>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</si>
  <si>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</si>
  <si>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</si>
  <si>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</si>
  <si>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</si>
  <si>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</si>
  <si>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</si>
  <si>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</si>
  <si>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</si>
  <si>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</si>
  <si>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</si>
  <si>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</si>
  <si>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</si>
  <si>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</si>
  <si>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</si>
  <si>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</si>
  <si>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</si>
  <si>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</si>
  <si>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</si>
  <si>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</si>
  <si>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</si>
  <si>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</si>
  <si>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</si>
  <si>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</si>
  <si>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</si>
  <si>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</si>
  <si>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</si>
  <si>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</si>
  <si>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</si>
  <si>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</si>
  <si>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</si>
  <si>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</si>
  <si>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</si>
  <si>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</si>
  <si>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</si>
  <si>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</si>
  <si>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</si>
  <si>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</si>
  <si>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</si>
  <si>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</si>
  <si>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</si>
  <si>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</si>
  <si>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</si>
  <si>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</si>
  <si>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</si>
  <si>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</si>
  <si>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</si>
  <si>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</si>
  <si>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</si>
  <si>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</si>
  <si>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</si>
  <si>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</si>
  <si>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</si>
  <si>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</si>
  <si>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</si>
  <si>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</si>
  <si>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</si>
  <si>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</si>
  <si>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</si>
  <si>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</si>
  <si>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</si>
  <si>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</si>
  <si>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</si>
  <si>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</si>
  <si>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</si>
  <si>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</si>
  <si>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</si>
  <si>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</si>
  <si>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</si>
  <si>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</si>
  <si>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</si>
  <si>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</si>
  <si>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</si>
  <si>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</si>
  <si>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</si>
  <si>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</si>
  <si>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</si>
  <si>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</si>
  <si>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</si>
  <si>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</si>
  <si>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</si>
  <si>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</si>
  <si>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</si>
  <si>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</si>
  <si>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</si>
  <si>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</si>
  <si>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</si>
  <si>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</si>
  <si>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</si>
  <si>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</si>
  <si>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</si>
  <si>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</si>
  <si>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</si>
  <si>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</si>
  <si>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</si>
  <si>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</si>
  <si>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</si>
  <si>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</si>
  <si>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</si>
  <si>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</si>
  <si>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</si>
  <si>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</si>
  <si>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</si>
  <si>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</si>
  <si>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</si>
  <si>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</si>
  <si>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</si>
  <si>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</si>
  <si>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</si>
  <si>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</si>
  <si>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</si>
  <si>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</si>
  <si>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</si>
  <si>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</si>
  <si>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</si>
  <si>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</si>
  <si>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</si>
  <si>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</si>
  <si>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</si>
  <si>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</si>
  <si>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</si>
  <si>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</si>
  <si>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</si>
  <si>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</si>
  <si>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</si>
  <si>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</si>
  <si>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</si>
  <si>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</si>
  <si>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</si>
  <si>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</si>
  <si>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</si>
  <si>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</si>
  <si>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</si>
  <si>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</si>
  <si>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</si>
  <si>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</si>
  <si>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</si>
  <si>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</si>
  <si>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</si>
  <si>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</si>
  <si>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</si>
  <si>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</si>
  <si>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</si>
  <si>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</si>
  <si>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</si>
  <si>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</si>
  <si>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</si>
  <si>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</si>
  <si>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</si>
  <si>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</si>
  <si>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</si>
  <si>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</si>
  <si>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</si>
  <si>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</si>
  <si>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</si>
  <si>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</si>
  <si>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</si>
  <si>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</si>
  <si>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</si>
  <si>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</si>
  <si>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</si>
  <si>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</si>
  <si>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</si>
  <si>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</si>
  <si>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</si>
  <si>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</si>
  <si>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</si>
  <si>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</si>
  <si>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</si>
  <si>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</si>
  <si>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</si>
  <si>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</si>
  <si>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</si>
  <si>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</si>
  <si>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</si>
  <si>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</si>
  <si>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</si>
  <si>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</si>
  <si>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</si>
  <si>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</si>
  <si>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</si>
  <si>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</si>
  <si>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</si>
  <si>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</si>
  <si>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</si>
  <si>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</si>
  <si>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</si>
  <si>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</si>
  <si>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</si>
  <si>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</si>
  <si>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</si>
  <si>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</si>
  <si>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</si>
  <si>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</si>
  <si>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</si>
  <si>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</si>
  <si>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</si>
  <si>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</si>
  <si>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</si>
  <si>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</si>
  <si>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</si>
  <si>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</si>
  <si>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</si>
  <si>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</si>
  <si>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</si>
  <si>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</si>
  <si>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</si>
  <si>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</si>
  <si>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</si>
  <si>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</si>
  <si>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</si>
  <si>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</si>
  <si>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</si>
  <si>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</si>
  <si>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</si>
  <si>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</si>
  <si>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</si>
  <si>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</si>
  <si>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</si>
  <si>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</si>
  <si>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</si>
  <si>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</si>
  <si>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</si>
  <si>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</si>
  <si>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</si>
  <si>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</si>
  <si>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</si>
  <si>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</si>
  <si>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</si>
  <si>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</si>
  <si>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</si>
  <si>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</si>
  <si>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</si>
  <si>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</si>
  <si>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</si>
  <si>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</si>
  <si>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</si>
  <si>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</si>
  <si>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</si>
  <si>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</si>
  <si>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</si>
  <si>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</si>
  <si>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</si>
  <si>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</si>
  <si>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</si>
  <si>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</si>
  <si>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</si>
  <si>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</si>
  <si>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</si>
  <si>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</si>
  <si>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</si>
  <si>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</si>
  <si>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</si>
  <si>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</si>
  <si>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</si>
  <si>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</si>
  <si>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</si>
  <si>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</si>
  <si>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</si>
  <si>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</si>
  <si>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</si>
  <si>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</si>
  <si>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</si>
  <si>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</si>
  <si>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</si>
  <si>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</si>
  <si>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</si>
  <si>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</si>
  <si>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</si>
  <si>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</si>
  <si>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</si>
  <si>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</si>
  <si>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</si>
  <si>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</si>
  <si>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</si>
  <si>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</si>
  <si>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</si>
  <si>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</si>
  <si>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</si>
  <si>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</si>
  <si>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</si>
  <si>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</si>
  <si>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</si>
  <si>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</si>
  <si>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</si>
  <si>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</si>
  <si>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</si>
  <si>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</si>
  <si>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</si>
  <si>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</si>
  <si>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</si>
  <si>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</si>
  <si>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</si>
  <si>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</si>
  <si>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</si>
  <si>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</si>
  <si>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</si>
  <si>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</si>
  <si>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</si>
  <si>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</si>
  <si>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</si>
  <si>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</si>
  <si>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</si>
  <si>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</si>
  <si>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</si>
  <si>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</si>
  <si>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</si>
  <si>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</si>
  <si>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</si>
  <si>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</si>
  <si>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</si>
  <si>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</si>
  <si>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</si>
  <si>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</si>
  <si>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</si>
  <si>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</si>
  <si>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</si>
  <si>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</si>
  <si>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</si>
  <si>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</si>
  <si>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</si>
  <si>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</si>
  <si>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</si>
  <si>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</si>
  <si>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</si>
  <si>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</si>
  <si>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</si>
  <si>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</si>
  <si>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</si>
  <si>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</si>
  <si>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</si>
  <si>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</si>
  <si>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</si>
  <si>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</si>
  <si>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</si>
  <si>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</si>
  <si>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</si>
  <si>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</si>
  <si>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</si>
  <si>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</si>
  <si>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</si>
  <si>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</si>
  <si>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</si>
  <si>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</si>
  <si>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</si>
  <si>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</si>
  <si>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</si>
  <si>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</si>
  <si>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</si>
  <si>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</si>
  <si>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</si>
  <si>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</si>
  <si>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</si>
  <si>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</si>
  <si>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</si>
  <si>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</si>
  <si>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</si>
  <si>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</si>
  <si>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</si>
  <si>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</si>
  <si>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</si>
  <si>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</si>
  <si>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</si>
  <si>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</si>
  <si>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</si>
  <si>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</si>
  <si>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</si>
  <si>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</si>
  <si>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</si>
  <si>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</si>
  <si>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</si>
  <si>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</si>
  <si>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</si>
  <si>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</si>
  <si>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</si>
  <si>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</si>
  <si>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</si>
  <si>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</si>
  <si>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</si>
  <si>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</si>
  <si>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</si>
  <si>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</si>
  <si>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</si>
  <si>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</si>
  <si>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</si>
  <si>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</si>
  <si>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</si>
  <si>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</si>
  <si>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</si>
  <si>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</si>
  <si>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</si>
  <si>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</si>
  <si>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</si>
  <si>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</si>
  <si>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</si>
  <si>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</si>
  <si>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</si>
  <si>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</si>
  <si>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</si>
  <si>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</si>
  <si>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</si>
  <si>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</si>
  <si>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</si>
  <si>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</si>
  <si>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</si>
  <si>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</si>
  <si>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</si>
  <si>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</si>
  <si>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</si>
  <si>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</si>
  <si>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</si>
  <si>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</si>
  <si>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</si>
  <si>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</si>
  <si>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</si>
  <si>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</si>
  <si>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</si>
  <si>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</si>
  <si>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</si>
  <si>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</si>
  <si>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</si>
  <si>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</si>
  <si>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</si>
  <si>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</si>
  <si>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</si>
  <si>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</si>
  <si>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</si>
  <si>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</si>
  <si>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</si>
  <si>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</si>
  <si>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</si>
  <si>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</si>
  <si>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</si>
  <si>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</si>
  <si>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</si>
  <si>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</si>
  <si>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</si>
  <si>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</si>
  <si>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</si>
  <si>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</si>
  <si>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</si>
  <si>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</si>
  <si>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</si>
  <si>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</si>
  <si>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</si>
  <si>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</si>
  <si>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</si>
  <si>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</si>
  <si>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</si>
  <si>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</si>
  <si>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</si>
  <si>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</si>
  <si>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</si>
  <si>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</si>
  <si>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</si>
  <si>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</si>
  <si>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</si>
  <si>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</si>
  <si>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</si>
  <si>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</si>
  <si>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</si>
  <si>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</si>
  <si>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</si>
  <si>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</si>
  <si>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</si>
  <si>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</si>
  <si>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</si>
  <si>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</si>
  <si>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</si>
  <si>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</si>
  <si>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</si>
  <si>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</si>
  <si>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</si>
  <si>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</si>
  <si>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</si>
  <si>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</si>
  <si>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</si>
  <si>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</si>
  <si>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</si>
  <si>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</si>
  <si>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</si>
  <si>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</si>
  <si>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</si>
  <si>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</si>
  <si>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</si>
  <si>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</si>
  <si>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</si>
  <si>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</si>
  <si>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</si>
  <si>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</si>
  <si>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</si>
  <si>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</si>
  <si>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</si>
  <si>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</si>
  <si>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</si>
  <si>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</si>
  <si>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</si>
  <si>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</si>
  <si>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</si>
  <si>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</si>
  <si>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</si>
  <si>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</si>
  <si>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</si>
  <si>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</si>
  <si>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</si>
  <si>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</si>
  <si>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</si>
  <si>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</si>
  <si>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</si>
  <si>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</si>
  <si>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</si>
  <si>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</si>
  <si>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</si>
  <si>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</si>
  <si>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</si>
  <si>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</si>
  <si>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</si>
  <si>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</si>
  <si>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</si>
  <si>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</si>
  <si>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</si>
  <si>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</si>
  <si>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</si>
  <si>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</si>
  <si>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</si>
  <si>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</si>
  <si>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</si>
  <si>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</si>
  <si>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</si>
  <si>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</si>
  <si>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</si>
  <si>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</si>
  <si>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</si>
  <si>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</si>
  <si>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</si>
  <si>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</si>
  <si>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</si>
  <si>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</si>
  <si>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</si>
  <si>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</si>
  <si>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</si>
  <si>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</si>
  <si>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</si>
  <si>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</si>
  <si>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</si>
  <si>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</si>
  <si>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</si>
  <si>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</si>
  <si>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</si>
  <si>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</si>
  <si>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</si>
  <si>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</si>
  <si>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</si>
  <si>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</si>
  <si>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</si>
  <si>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</si>
  <si>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</si>
  <si>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</si>
  <si>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</si>
  <si>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</si>
  <si>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</si>
  <si>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</si>
  <si>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</si>
  <si>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</si>
  <si>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</si>
  <si>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</si>
  <si>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</si>
  <si>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</si>
  <si>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</si>
  <si>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</si>
  <si>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</si>
  <si>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</si>
  <si>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</si>
  <si>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</si>
  <si>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</si>
  <si>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</si>
  <si>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</si>
  <si>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</si>
  <si>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</si>
  <si>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</si>
  <si>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</si>
  <si>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</si>
  <si>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</si>
  <si>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</si>
  <si>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</si>
  <si>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</si>
  <si>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</si>
  <si>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</si>
  <si>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</si>
  <si>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</si>
  <si>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</si>
  <si>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</si>
  <si>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</si>
  <si>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</si>
  <si>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</si>
  <si>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</si>
  <si>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</si>
  <si>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</si>
  <si>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</si>
  <si>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</si>
  <si>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</si>
  <si>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</si>
  <si>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</si>
  <si>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</si>
  <si>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</si>
  <si>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</si>
  <si>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</si>
  <si>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</si>
  <si>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</si>
  <si>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</si>
  <si>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</si>
  <si>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</si>
  <si>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</si>
  <si>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</si>
  <si>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</si>
  <si>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</si>
  <si>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</si>
  <si>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</si>
  <si>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</si>
  <si>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</si>
  <si>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</si>
  <si>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</si>
  <si>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</si>
  <si>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</si>
  <si>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</si>
  <si>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</si>
  <si>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</si>
  <si>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</si>
  <si>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</si>
  <si>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</si>
  <si>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</si>
  <si>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</si>
  <si>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</si>
  <si>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</si>
  <si>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</si>
  <si>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</si>
  <si>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</si>
  <si>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</si>
  <si>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</si>
  <si>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</si>
  <si>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</si>
  <si>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</si>
  <si>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</si>
  <si>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</si>
  <si>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</si>
  <si>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</si>
  <si>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</si>
  <si>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</si>
  <si>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</si>
  <si>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</si>
  <si>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</si>
  <si>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</si>
  <si>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</si>
  <si>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</si>
  <si>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</si>
  <si>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</si>
  <si>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</si>
  <si>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</si>
  <si>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</si>
  <si>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</si>
  <si>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</si>
  <si>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</si>
  <si>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</si>
  <si>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</si>
  <si>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</si>
  <si>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</si>
  <si>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</si>
  <si>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</si>
  <si>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</si>
  <si>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</si>
  <si>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</si>
  <si>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</si>
  <si>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</si>
  <si>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</si>
  <si>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</si>
  <si>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</si>
  <si>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</si>
  <si>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</si>
  <si>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</si>
  <si>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</si>
  <si>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</si>
  <si>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</si>
  <si>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</si>
  <si>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</si>
  <si>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</si>
  <si>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</si>
  <si>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</si>
  <si>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</si>
  <si>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</si>
  <si>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</si>
  <si>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</si>
  <si>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</si>
  <si>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</si>
  <si>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</si>
  <si>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</si>
  <si>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</si>
  <si>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</si>
  <si>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</si>
  <si>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</si>
  <si>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</si>
  <si>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</si>
  <si>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</si>
  <si>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</si>
  <si>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</si>
  <si>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</si>
  <si>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</si>
  <si>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</si>
  <si>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</si>
  <si>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</si>
  <si>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</si>
  <si>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</si>
  <si>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</si>
  <si>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</si>
  <si>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</si>
  <si>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</si>
  <si>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</si>
  <si>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</si>
  <si>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</si>
  <si>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</si>
  <si>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</si>
  <si>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</si>
  <si>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</si>
  <si>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</si>
  <si>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</si>
  <si>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</si>
  <si>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</si>
  <si>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</si>
  <si>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</si>
  <si>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</si>
  <si>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</si>
  <si>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</si>
  <si>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</si>
  <si>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</si>
  <si>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</si>
  <si>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</si>
  <si>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</si>
  <si>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</si>
  <si>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</si>
  <si>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</si>
  <si>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</si>
  <si>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</si>
  <si>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</si>
  <si>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</si>
  <si>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</si>
  <si>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</si>
  <si>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</si>
  <si>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</si>
  <si>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</si>
  <si>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</si>
  <si>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</si>
  <si>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</si>
  <si>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</si>
  <si>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</si>
  <si>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</si>
  <si>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</si>
  <si>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</si>
  <si>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</si>
  <si>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</si>
  <si>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</si>
  <si>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</si>
  <si>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</si>
  <si>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</si>
  <si>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</si>
  <si>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</si>
  <si>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</si>
  <si>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</si>
  <si>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</si>
  <si>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</si>
  <si>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</si>
  <si>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</si>
  <si>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</si>
  <si>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</si>
  <si>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</si>
  <si>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</si>
  <si>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</si>
  <si>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</si>
  <si>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</si>
  <si>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</si>
  <si>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</si>
  <si>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</si>
  <si>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</si>
  <si>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</si>
  <si>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</si>
  <si>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</si>
  <si>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</si>
  <si>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</si>
  <si>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</si>
  <si>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</si>
  <si>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</si>
  <si>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</si>
  <si>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</si>
  <si>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</si>
  <si>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</si>
  <si>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</si>
  <si>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</si>
  <si>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</si>
  <si>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</si>
  <si>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</si>
  <si>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</si>
  <si>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</si>
  <si>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</si>
  <si>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</si>
  <si>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</si>
  <si>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</si>
  <si>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</si>
  <si>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</si>
  <si>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</si>
  <si>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</si>
  <si>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</si>
  <si>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</si>
  <si>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</si>
  <si>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</si>
  <si>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</si>
  <si>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</si>
  <si>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</si>
  <si>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</si>
  <si>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</si>
  <si>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</si>
  <si>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</si>
  <si>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</si>
  <si>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</si>
  <si>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</si>
  <si>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</si>
  <si>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</si>
  <si>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</si>
  <si>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</si>
  <si>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</si>
  <si>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</si>
  <si>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</si>
  <si>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</si>
  <si>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</si>
  <si>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</si>
  <si>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</si>
  <si>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</si>
  <si>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</si>
  <si>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</si>
  <si>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</si>
  <si>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</si>
  <si>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</si>
  <si>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</si>
  <si>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</si>
  <si>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</si>
  <si>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</si>
  <si>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</si>
  <si>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</si>
  <si>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</si>
  <si>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</si>
  <si>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</si>
  <si>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</si>
  <si>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</si>
  <si>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</si>
  <si>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</si>
  <si>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</si>
  <si>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</si>
  <si>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</si>
  <si>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</si>
  <si>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</si>
  <si>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</si>
  <si>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</si>
  <si>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</si>
  <si>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</si>
  <si>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</si>
  <si>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</si>
  <si>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</si>
  <si>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</si>
  <si>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</si>
  <si>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</si>
  <si>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</si>
  <si>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</si>
  <si>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</si>
  <si>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</si>
  <si>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</si>
  <si>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</si>
  <si>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</si>
  <si>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</si>
  <si>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</si>
  <si>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</si>
  <si>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</si>
  <si>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</si>
  <si>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</si>
  <si>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</si>
  <si>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</si>
  <si>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</si>
  <si>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</si>
  <si>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</si>
  <si>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</si>
  <si>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</si>
  <si>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</si>
  <si>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</si>
  <si>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</si>
  <si>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</si>
  <si>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</si>
  <si>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</si>
  <si>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</si>
  <si>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</si>
  <si>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</si>
  <si>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</si>
  <si>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</si>
  <si>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</si>
  <si>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</si>
  <si>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</si>
  <si>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</si>
  <si>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</si>
  <si>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</si>
  <si>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</si>
  <si>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</si>
  <si>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</si>
  <si>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</si>
  <si>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</si>
  <si>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</si>
  <si>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</si>
  <si>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</si>
  <si>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</si>
  <si>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</si>
  <si>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</si>
  <si>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</si>
  <si>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</si>
  <si>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</si>
  <si>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</si>
  <si>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</si>
  <si>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</si>
  <si>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</si>
  <si>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</si>
  <si>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</si>
  <si>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</si>
  <si>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</si>
  <si>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</si>
  <si>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</si>
  <si>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</si>
  <si>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</si>
  <si>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</si>
  <si>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</si>
  <si>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</si>
  <si>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</si>
  <si>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</si>
  <si>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</si>
  <si>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</si>
  <si>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</si>
  <si>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</si>
  <si>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</si>
  <si>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</si>
  <si>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</si>
  <si>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</si>
  <si>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</si>
  <si>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</si>
  <si>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</si>
  <si>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</si>
  <si>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</si>
  <si>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</si>
  <si>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</si>
  <si>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</si>
  <si>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</si>
  <si>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</si>
  <si>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</si>
  <si>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</si>
  <si>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</si>
  <si>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</si>
  <si>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</si>
  <si>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</si>
  <si>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</si>
  <si>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</si>
  <si>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</si>
  <si>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</si>
  <si>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</si>
  <si>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</si>
  <si>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</si>
  <si>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</si>
  <si>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</si>
  <si>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</si>
  <si>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</si>
  <si>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</si>
  <si>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</si>
  <si>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</si>
  <si>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</si>
  <si>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</si>
  <si>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</si>
  <si>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</si>
  <si>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</si>
  <si>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</si>
  <si>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</si>
  <si>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</si>
  <si>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</si>
  <si>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</si>
  <si>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</si>
  <si>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</si>
  <si>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</si>
  <si>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</si>
  <si>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</si>
  <si>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</si>
  <si>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</si>
  <si>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</si>
  <si>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</si>
  <si>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</si>
  <si>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</si>
  <si>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</si>
  <si>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</si>
  <si>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</si>
  <si>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</si>
  <si>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</si>
  <si>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</si>
  <si>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</si>
  <si>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</si>
  <si>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</si>
  <si>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</si>
  <si>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</si>
  <si>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</si>
  <si>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</si>
  <si>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</si>
  <si>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</si>
  <si>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</si>
  <si>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</si>
  <si>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</si>
  <si>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</si>
  <si>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</si>
  <si>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</si>
  <si>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</si>
  <si>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</si>
  <si>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</si>
  <si>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</si>
  <si>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</si>
  <si>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</si>
  <si>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</si>
  <si>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</si>
  <si>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</si>
  <si>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</si>
  <si>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</si>
  <si>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</si>
  <si>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</si>
  <si>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</si>
  <si>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</si>
  <si>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</si>
  <si>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</si>
  <si>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</si>
  <si>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</si>
  <si>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</si>
  <si>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</si>
  <si>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</si>
  <si>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</si>
  <si>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</si>
  <si>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</si>
  <si>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</si>
  <si>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</si>
  <si>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</si>
  <si>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</si>
  <si>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</si>
  <si>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</si>
  <si>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</si>
  <si>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</si>
  <si>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</si>
  <si>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</si>
  <si>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</si>
  <si>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</si>
  <si>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</si>
  <si>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</si>
  <si>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</si>
  <si>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</si>
  <si>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</si>
  <si>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</si>
  <si>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</si>
  <si>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</si>
  <si>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</si>
  <si>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</si>
  <si>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</si>
  <si>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</si>
  <si>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</si>
  <si>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</si>
  <si>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</si>
  <si>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</si>
  <si>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</si>
  <si>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</si>
  <si>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</si>
  <si>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</si>
  <si>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</si>
  <si>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</si>
  <si>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</si>
  <si>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</si>
  <si>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</si>
  <si>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</si>
  <si>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</si>
  <si>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</si>
  <si>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</si>
  <si>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</si>
  <si>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</si>
  <si>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</si>
  <si>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</si>
  <si>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</si>
  <si>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</si>
  <si>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</si>
  <si>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</si>
  <si>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</si>
  <si>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</si>
  <si>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</si>
  <si>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</si>
  <si>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</si>
  <si>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</si>
  <si>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</si>
  <si>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</si>
  <si>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</si>
  <si>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</si>
  <si>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</si>
  <si>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</si>
  <si>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</si>
  <si>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</si>
  <si>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</si>
  <si>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</si>
  <si>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</si>
  <si>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</si>
  <si>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</si>
  <si>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</si>
  <si>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</si>
  <si>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</si>
  <si>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</si>
  <si>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</si>
  <si>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</si>
  <si>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</si>
  <si>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</si>
  <si>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</si>
  <si>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</si>
  <si>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</si>
  <si>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</si>
  <si>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</si>
  <si>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</si>
  <si>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</si>
  <si>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</si>
  <si>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</si>
  <si>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</si>
  <si>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</si>
  <si>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</si>
  <si>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</si>
  <si>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</si>
  <si>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</si>
  <si>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</si>
  <si>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</si>
  <si>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</si>
  <si>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</si>
  <si>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</si>
  <si>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</si>
  <si>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</si>
  <si>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</si>
  <si>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</si>
  <si>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</si>
  <si>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</si>
  <si>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</si>
  <si>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</si>
  <si>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</si>
  <si>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</si>
  <si>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</si>
  <si>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</si>
  <si>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</si>
  <si>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</si>
  <si>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</si>
  <si>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</si>
  <si>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</si>
  <si>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</si>
  <si>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</si>
  <si>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</si>
  <si>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</si>
  <si>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</si>
  <si>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</si>
  <si>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</si>
  <si>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</si>
  <si>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</si>
  <si>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</si>
  <si>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</si>
  <si>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</si>
  <si>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</si>
  <si>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</si>
  <si>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</si>
  <si>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</si>
  <si>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</si>
  <si>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</si>
  <si>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</si>
  <si>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</si>
  <si>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</si>
  <si>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</si>
  <si>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</si>
  <si>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</si>
  <si>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</si>
  <si>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</si>
  <si>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</si>
  <si>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</si>
  <si>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</si>
  <si>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</si>
  <si>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</si>
  <si>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</si>
  <si>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</si>
  <si>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</si>
  <si>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</si>
  <si>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</si>
  <si>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</si>
  <si>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</si>
  <si>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</si>
  <si>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</si>
  <si>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</si>
  <si>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</si>
  <si>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</si>
  <si>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</si>
  <si>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</si>
  <si>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</si>
  <si>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</si>
  <si>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</si>
  <si>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</si>
  <si>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</si>
  <si>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</si>
  <si>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</si>
  <si>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</si>
  <si>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</si>
  <si>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</si>
  <si>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</si>
  <si>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</si>
  <si>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</si>
  <si>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</si>
  <si>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</si>
  <si>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</si>
  <si>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</si>
  <si>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</si>
  <si>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</si>
  <si>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</si>
  <si>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</si>
  <si>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</si>
  <si>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</si>
  <si>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</si>
  <si>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</si>
  <si>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</si>
  <si>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</si>
  <si>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</si>
  <si>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</si>
  <si>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</si>
  <si>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</si>
  <si>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</si>
  <si>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</si>
  <si>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</si>
  <si>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</si>
  <si>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</si>
  <si>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</si>
  <si>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</si>
  <si>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</si>
  <si>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</si>
  <si>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</si>
  <si>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</si>
  <si>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</si>
  <si>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</si>
  <si>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</si>
  <si>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</si>
  <si>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</si>
  <si>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</si>
  <si>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</si>
  <si>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</si>
  <si>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</si>
  <si>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</si>
  <si>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</si>
  <si>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</si>
  <si>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</si>
  <si>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</si>
  <si>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</si>
  <si>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</si>
  <si>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</si>
  <si>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</si>
  <si>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</si>
  <si>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</si>
  <si>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</si>
  <si>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</si>
  <si>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</si>
  <si>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</si>
  <si>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</si>
  <si>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</si>
  <si>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</si>
  <si>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</si>
  <si>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</si>
  <si>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</si>
  <si>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</si>
  <si>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</si>
  <si>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</si>
  <si>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</si>
  <si>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</si>
  <si>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</si>
  <si>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</si>
  <si>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</si>
  <si>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</si>
  <si>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</si>
  <si>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</si>
  <si>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</si>
  <si>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</si>
  <si>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</si>
  <si>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</si>
  <si>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</si>
  <si>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</si>
  <si>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</si>
  <si>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</si>
  <si>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</si>
  <si>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</si>
  <si>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</si>
  <si>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</si>
  <si>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</si>
  <si>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</si>
  <si>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</si>
  <si>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</si>
  <si>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</si>
  <si>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</si>
  <si>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</si>
  <si>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</si>
  <si>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</si>
  <si>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</si>
  <si>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</si>
  <si>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</si>
  <si>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</si>
  <si>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</si>
  <si>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</si>
  <si>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</si>
  <si>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</si>
  <si>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</si>
  <si>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</si>
  <si>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</si>
  <si>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</si>
  <si>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</si>
  <si>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</si>
  <si>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</si>
  <si>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</si>
  <si>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</si>
  <si>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</si>
  <si>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</si>
  <si>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</si>
  <si>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</si>
  <si>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</si>
  <si>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</si>
  <si>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</si>
  <si>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</si>
  <si>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</si>
  <si>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</si>
  <si>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</si>
  <si>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</si>
  <si>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</si>
  <si>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</si>
  <si>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</si>
  <si>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</si>
  <si>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</si>
  <si>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</si>
  <si>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</si>
  <si>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</si>
  <si>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</si>
  <si>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</si>
  <si>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</si>
  <si>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</si>
  <si>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</si>
  <si>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</si>
  <si>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</si>
  <si>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</si>
  <si>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</si>
  <si>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</si>
  <si>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</si>
  <si>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</si>
  <si>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</si>
  <si>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</si>
  <si>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</si>
  <si>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</si>
  <si>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</si>
  <si>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</si>
  <si>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</si>
  <si>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</si>
  <si>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</si>
  <si>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</si>
  <si>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</si>
  <si>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</si>
  <si>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</si>
  <si>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</si>
  <si>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</si>
  <si>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</si>
  <si>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</si>
  <si>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</si>
  <si>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</si>
  <si>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</si>
  <si>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</si>
  <si>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</si>
  <si>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</si>
  <si>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</si>
  <si>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</si>
  <si>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</si>
  <si>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</si>
  <si>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</si>
  <si>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</si>
  <si>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</si>
  <si>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</si>
  <si>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</si>
  <si>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</si>
  <si>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</si>
  <si>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</si>
  <si>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</si>
  <si>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</si>
  <si>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</si>
  <si>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</si>
  <si>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</si>
  <si>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</si>
  <si>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</si>
  <si>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</si>
  <si>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</si>
  <si>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</si>
  <si>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</si>
  <si>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</si>
  <si>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</si>
  <si>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</si>
  <si>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</si>
  <si>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</si>
  <si>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</si>
  <si>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</si>
  <si>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</si>
  <si>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</si>
  <si>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</si>
  <si>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</si>
  <si>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</si>
  <si>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</si>
  <si>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</si>
  <si>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</si>
  <si>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</si>
  <si>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</si>
  <si>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</si>
  <si>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</si>
  <si>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</si>
  <si>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</si>
  <si>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</si>
  <si>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</si>
  <si>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</si>
  <si>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</si>
  <si>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</si>
  <si>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</si>
  <si>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</si>
  <si>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</si>
  <si>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</si>
  <si>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</si>
  <si>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</si>
  <si>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</si>
  <si>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</si>
  <si>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</si>
  <si>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</si>
  <si>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</si>
  <si>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</si>
  <si>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</si>
  <si>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</si>
  <si>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</si>
  <si>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</si>
  <si>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</si>
  <si>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</si>
  <si>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</si>
  <si>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</si>
  <si>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</si>
  <si>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</si>
  <si>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</si>
  <si>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</si>
  <si>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</si>
  <si>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</si>
  <si>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</si>
  <si>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</si>
  <si>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</si>
  <si>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</si>
  <si>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</si>
  <si>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</si>
  <si>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</si>
  <si>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</si>
  <si>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</si>
  <si>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</si>
  <si>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</si>
  <si>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</si>
  <si>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</si>
  <si>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</si>
  <si>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</si>
  <si>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</si>
  <si>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</si>
  <si>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</si>
  <si>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</si>
  <si>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</si>
  <si>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</si>
  <si>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</si>
  <si>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</si>
  <si>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</si>
  <si>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</si>
  <si>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</si>
  <si>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</si>
  <si>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</si>
  <si>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</si>
  <si>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</si>
  <si>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</si>
  <si>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</si>
  <si>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</si>
  <si>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</si>
  <si>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</si>
  <si>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</si>
  <si>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</si>
  <si>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</si>
  <si>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</si>
  <si>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</si>
  <si>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</si>
  <si>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</si>
  <si>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</si>
  <si>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</si>
  <si>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</si>
  <si>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</si>
  <si>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</si>
  <si>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</si>
  <si>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</si>
  <si>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</si>
  <si>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</si>
  <si>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</si>
  <si>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</si>
  <si>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</si>
  <si>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</si>
  <si>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</si>
  <si>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</si>
  <si>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</si>
  <si>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</si>
  <si>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</si>
  <si>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</si>
  <si>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</si>
  <si>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</si>
  <si>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</si>
  <si>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</si>
  <si>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</si>
  <si>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</si>
  <si>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</si>
  <si>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</si>
  <si>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</si>
  <si>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</si>
  <si>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</si>
  <si>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</si>
  <si>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</si>
  <si>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</si>
  <si>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</si>
  <si>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</si>
  <si>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</si>
  <si>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</si>
  <si>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</si>
  <si>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</si>
  <si>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</si>
  <si>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</si>
  <si>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</si>
  <si>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</si>
  <si>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</si>
  <si>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</si>
  <si>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</si>
  <si>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</si>
  <si>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</si>
  <si>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</si>
  <si>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</si>
  <si>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</si>
  <si>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</si>
  <si>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</si>
  <si>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</si>
  <si>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</si>
  <si>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</si>
  <si>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</si>
  <si>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</si>
  <si>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</si>
  <si>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</si>
  <si>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</si>
  <si>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</si>
  <si>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</si>
  <si>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</si>
  <si>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</si>
  <si>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</si>
  <si>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</si>
  <si>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</si>
  <si>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</si>
  <si>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</si>
  <si>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</si>
  <si>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</si>
  <si>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</si>
  <si>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</si>
  <si>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</si>
  <si>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</si>
  <si>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</si>
  <si>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</si>
  <si>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</si>
  <si>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</si>
  <si>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</si>
  <si>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</si>
  <si>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</si>
  <si>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</si>
  <si>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</si>
  <si>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</si>
  <si>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</si>
  <si>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</si>
  <si>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</si>
  <si>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</si>
  <si>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</si>
  <si>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</si>
  <si>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</si>
  <si>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</si>
  <si>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</si>
  <si>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</si>
  <si>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</si>
  <si>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</si>
  <si>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</si>
  <si>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</si>
  <si>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</si>
  <si>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</si>
  <si>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</si>
  <si>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</si>
  <si>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</si>
  <si>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</si>
  <si>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</si>
  <si>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</si>
  <si>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</si>
  <si>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</si>
  <si>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</si>
  <si>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</si>
  <si>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</si>
  <si>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</si>
  <si>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</si>
  <si>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</si>
  <si>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</si>
  <si>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</si>
  <si>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</si>
  <si>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</si>
  <si>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</si>
  <si>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</si>
  <si>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</si>
  <si>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</si>
  <si>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</si>
  <si>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</si>
  <si>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</si>
  <si>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</si>
  <si>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</si>
  <si>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</si>
  <si>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</si>
  <si>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</si>
  <si>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</si>
  <si>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</si>
  <si>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</si>
  <si>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</si>
  <si>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</si>
  <si>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</si>
  <si>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</si>
  <si>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</si>
  <si>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</si>
  <si>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</si>
  <si>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</si>
  <si>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</si>
  <si>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</si>
  <si>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</si>
  <si>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</si>
  <si>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</si>
  <si>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</si>
  <si>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</si>
  <si>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</si>
  <si>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</si>
  <si>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</si>
  <si>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</si>
  <si>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</si>
  <si>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</si>
  <si>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</si>
  <si>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</si>
  <si>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</si>
  <si>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</si>
  <si>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</si>
  <si>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</si>
  <si>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</si>
  <si>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</si>
  <si>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</si>
  <si>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</si>
  <si>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</si>
  <si>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</si>
  <si>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</si>
  <si>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</si>
  <si>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</si>
  <si>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</si>
  <si>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</si>
  <si>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</si>
  <si>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</si>
  <si>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</si>
  <si>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</si>
  <si>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</si>
  <si>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</si>
  <si>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</si>
  <si>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</si>
  <si>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</si>
  <si>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</si>
  <si>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</si>
  <si>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</si>
  <si>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</si>
  <si>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</si>
  <si>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</si>
  <si>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</si>
  <si>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</si>
  <si>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</si>
  <si>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</si>
  <si>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</si>
  <si>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</si>
  <si>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</si>
  <si>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</si>
  <si>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</si>
  <si>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</si>
  <si>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</si>
  <si>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</si>
  <si>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</si>
  <si>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</si>
  <si>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</si>
  <si>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</si>
  <si>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</si>
  <si>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</si>
  <si>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</si>
  <si>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</si>
  <si>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</si>
  <si>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</si>
  <si>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</si>
  <si>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</si>
  <si>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</si>
  <si>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</si>
  <si>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</si>
  <si>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</si>
  <si>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</si>
  <si>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</si>
  <si>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</si>
  <si>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</si>
  <si>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</si>
  <si>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</si>
  <si>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</si>
  <si>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</si>
  <si>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</si>
  <si>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</si>
  <si>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</si>
  <si>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</si>
  <si>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</si>
  <si>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</si>
  <si>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</si>
  <si>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</si>
  <si>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</si>
  <si>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</si>
  <si>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</si>
  <si>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</si>
  <si>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</si>
  <si>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</si>
  <si>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</si>
  <si>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</si>
  <si>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</si>
  <si>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</si>
  <si>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</si>
  <si>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</si>
  <si>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</si>
  <si>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</si>
  <si>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</si>
  <si>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</si>
  <si>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</si>
  <si>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</si>
  <si>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</si>
  <si>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</si>
  <si>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</si>
  <si>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</si>
  <si>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</si>
  <si>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</si>
  <si>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</si>
  <si>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</si>
  <si>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</si>
  <si>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</si>
  <si>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</si>
  <si>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</si>
  <si>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</si>
  <si>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</si>
  <si>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</si>
  <si>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</si>
  <si>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</si>
  <si>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</si>
  <si>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</si>
  <si>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</si>
  <si>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</si>
  <si>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</si>
  <si>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</si>
  <si>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</si>
  <si>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</si>
  <si>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</si>
  <si>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</si>
  <si>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</si>
  <si>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</si>
  <si>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</si>
  <si>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</si>
  <si>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</si>
  <si>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</si>
  <si>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</si>
  <si>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</si>
  <si>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</si>
  <si>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</si>
  <si>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</si>
  <si>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</si>
  <si>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</si>
  <si>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</si>
  <si>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</si>
  <si>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</si>
  <si>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</si>
  <si>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</si>
  <si>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</si>
  <si>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</si>
  <si>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</si>
  <si>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</si>
  <si>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</si>
  <si>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</si>
  <si>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</si>
  <si>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</si>
  <si>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</si>
  <si>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</si>
  <si>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</si>
  <si>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</si>
  <si>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</si>
  <si>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</si>
  <si>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</si>
  <si>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</si>
  <si>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</si>
  <si>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</si>
  <si>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</si>
  <si>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</si>
  <si>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</si>
  <si>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</si>
  <si>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</si>
  <si>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</si>
  <si>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</si>
  <si>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</si>
  <si>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</si>
  <si>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</si>
  <si>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</si>
  <si>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</si>
  <si>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</si>
  <si>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</si>
  <si>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</si>
  <si>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</si>
  <si>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</si>
  <si>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</si>
  <si>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</si>
  <si>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</si>
  <si>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</si>
  <si>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</si>
  <si>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</si>
  <si>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</si>
  <si>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</si>
  <si>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</si>
  <si>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</si>
  <si>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</si>
  <si>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</si>
  <si>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</si>
  <si>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</si>
  <si>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</si>
  <si>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</si>
  <si>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</si>
  <si>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</si>
  <si>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</si>
  <si>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</si>
  <si>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</si>
  <si>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</si>
  <si>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</si>
  <si>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</si>
  <si>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</si>
  <si>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</si>
  <si>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</si>
  <si>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</si>
  <si>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</si>
  <si>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</si>
  <si>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</si>
  <si>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</si>
  <si>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</si>
  <si>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</si>
  <si>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</si>
  <si>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</si>
  <si>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</si>
  <si>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</si>
  <si>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</si>
  <si>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</si>
  <si>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</si>
  <si>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</si>
  <si>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</si>
  <si>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</si>
  <si>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</si>
  <si>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</si>
  <si>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</si>
  <si>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</si>
  <si>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</si>
  <si>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</si>
  <si>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</si>
  <si>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</si>
  <si>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</si>
  <si>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</si>
  <si>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</si>
  <si>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</si>
  <si>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</si>
  <si>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</si>
  <si>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</si>
  <si>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</si>
  <si>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</si>
  <si>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</si>
  <si>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</si>
  <si>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</si>
  <si>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</si>
  <si>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</si>
  <si>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</si>
  <si>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</si>
  <si>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</si>
  <si>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</si>
  <si>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</si>
  <si>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</si>
  <si>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</si>
  <si>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</si>
  <si>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</si>
  <si>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</si>
  <si>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</si>
  <si>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</si>
  <si>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</si>
  <si>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</si>
  <si>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</si>
  <si>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</si>
  <si>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</si>
  <si>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</si>
  <si>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</si>
  <si>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</si>
  <si>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</si>
  <si>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</si>
  <si>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</si>
  <si>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</si>
  <si>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</si>
  <si>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</si>
  <si>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</si>
  <si>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</si>
  <si>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</si>
  <si>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</si>
  <si>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</si>
  <si>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</si>
  <si>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</si>
  <si>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</si>
  <si>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</si>
  <si>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</si>
  <si>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</si>
  <si>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</si>
  <si>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</si>
  <si>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</si>
  <si>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</si>
  <si>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</si>
  <si>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</si>
  <si>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</si>
  <si>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</si>
  <si>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</si>
  <si>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</si>
  <si>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</si>
  <si>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</si>
  <si>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</si>
  <si>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</si>
  <si>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</si>
  <si>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</si>
  <si>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</si>
  <si>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</si>
  <si>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</si>
  <si>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</si>
  <si>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</si>
  <si>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</si>
  <si>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</si>
  <si>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</si>
  <si>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</si>
  <si>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</si>
  <si>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</si>
  <si>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</si>
  <si>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</si>
  <si>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</si>
  <si>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</si>
  <si>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</si>
  <si>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</si>
  <si>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</si>
  <si>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</si>
  <si>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</si>
  <si>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</si>
  <si>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</si>
  <si>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</si>
  <si>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</si>
  <si>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</si>
  <si>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</si>
  <si>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</si>
  <si>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</si>
  <si>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</si>
  <si>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</si>
  <si>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</si>
  <si>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</si>
  <si>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</si>
  <si>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</si>
  <si>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</si>
  <si>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</si>
  <si>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</si>
  <si>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</si>
  <si>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</si>
  <si>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</si>
  <si>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</si>
  <si>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</si>
  <si>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</si>
  <si>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</si>
  <si>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</si>
  <si>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</si>
  <si>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</si>
  <si>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</si>
  <si>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</si>
  <si>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</si>
  <si>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</si>
  <si>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</si>
  <si>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</si>
  <si>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</si>
  <si>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</si>
  <si>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</si>
  <si>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</si>
  <si>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</si>
  <si>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</si>
  <si>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</si>
  <si>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</si>
  <si>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</si>
  <si>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</si>
  <si>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</si>
  <si>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</si>
  <si>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</si>
  <si>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</si>
  <si>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</si>
  <si>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</si>
  <si>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</si>
  <si>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</si>
  <si>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</si>
  <si>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</si>
  <si>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</si>
  <si>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</si>
  <si>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</si>
  <si>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</si>
  <si>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</si>
  <si>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</si>
  <si>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</si>
  <si>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</si>
  <si>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</si>
  <si>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</si>
  <si>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</si>
  <si>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</si>
  <si>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</si>
  <si>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</si>
  <si>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</si>
  <si>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</si>
  <si>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</si>
  <si>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</si>
  <si>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</si>
  <si>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</si>
  <si>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</si>
  <si>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</si>
  <si>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</si>
  <si>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</si>
  <si>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</si>
  <si>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</si>
  <si>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</si>
  <si>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</si>
  <si>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</si>
  <si>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</si>
  <si>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</si>
  <si>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</si>
  <si>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</si>
  <si>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</si>
  <si>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</si>
  <si>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</si>
  <si>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</si>
  <si>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</si>
  <si>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</si>
  <si>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</si>
  <si>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</si>
  <si>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</si>
  <si>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</si>
  <si>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</si>
  <si>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</si>
  <si>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</si>
  <si>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</si>
  <si>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</si>
  <si>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</si>
  <si>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</si>
  <si>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</si>
  <si>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</si>
  <si>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</si>
  <si>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</si>
  <si>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</si>
  <si>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</si>
  <si>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</si>
  <si>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</si>
  <si>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</si>
  <si>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</si>
  <si>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</si>
  <si>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</si>
  <si>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</si>
  <si>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</si>
  <si>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</si>
  <si>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</si>
  <si>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</si>
  <si>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</si>
  <si>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</si>
  <si>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</si>
  <si>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</si>
  <si>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</si>
  <si>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</si>
  <si>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</si>
  <si>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</si>
  <si>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</si>
  <si>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</si>
  <si>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</si>
  <si>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</si>
  <si>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</si>
  <si>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</si>
  <si>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</si>
  <si>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</si>
  <si>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</si>
  <si>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</si>
  <si>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</si>
  <si>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</si>
  <si>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</si>
  <si>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</si>
  <si>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</si>
  <si>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</si>
  <si>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</si>
  <si>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</si>
  <si>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</si>
  <si>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</si>
  <si>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</si>
  <si>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</si>
  <si>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</si>
  <si>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</si>
  <si>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</si>
  <si>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</si>
  <si>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</si>
  <si>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</si>
  <si>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</si>
  <si>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</si>
  <si>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</si>
  <si>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</si>
  <si>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</si>
  <si>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</si>
  <si>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</si>
  <si>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</si>
  <si>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</si>
  <si>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</si>
  <si>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</si>
  <si>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</si>
  <si>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</si>
  <si>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</si>
  <si>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</si>
  <si>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</si>
  <si>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</si>
  <si>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</si>
  <si>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</si>
  <si>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</si>
  <si>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</si>
  <si>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</si>
  <si>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</si>
  <si>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</si>
  <si>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</si>
  <si>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</si>
  <si>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</si>
  <si>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</si>
  <si>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</si>
  <si>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</si>
  <si>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</si>
  <si>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</si>
  <si>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</si>
  <si>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</si>
  <si>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</si>
  <si>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</si>
  <si>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</si>
  <si>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</si>
  <si>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</si>
  <si>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</si>
  <si>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</si>
  <si>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</si>
  <si>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</si>
  <si>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</si>
  <si>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</si>
  <si>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</si>
  <si>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</si>
  <si>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</si>
  <si>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</si>
  <si>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</si>
  <si>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</si>
  <si>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</si>
  <si>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</si>
  <si>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</si>
  <si>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</si>
  <si>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</si>
  <si>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</si>
  <si>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</si>
  <si>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</si>
  <si>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</si>
  <si>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</si>
  <si>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</si>
  <si>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</si>
  <si>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</si>
  <si>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</si>
  <si>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</si>
  <si>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</si>
  <si>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</si>
  <si>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</si>
  <si>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</si>
  <si>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</si>
  <si>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</si>
  <si>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</si>
  <si>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</si>
  <si>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</si>
  <si>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</si>
  <si>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</si>
  <si>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</si>
  <si>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</si>
  <si>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</si>
  <si>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</si>
  <si>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</si>
  <si>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</si>
  <si>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</si>
  <si>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</si>
  <si>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</si>
  <si>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</si>
  <si>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</si>
  <si>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</si>
  <si>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</si>
  <si>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</si>
  <si>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</si>
  <si>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</si>
  <si>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</si>
  <si>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</si>
  <si>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</si>
  <si>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</si>
  <si>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</si>
  <si>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</si>
  <si>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</si>
  <si>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</si>
  <si>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</si>
  <si>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</si>
  <si>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</si>
  <si>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</si>
  <si>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</si>
  <si>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</si>
  <si>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</si>
  <si>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</si>
  <si>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</si>
  <si>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</si>
  <si>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</si>
  <si>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</si>
  <si>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</si>
  <si>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</si>
  <si>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</si>
  <si>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</si>
  <si>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</si>
  <si>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</si>
  <si>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</si>
  <si>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</si>
  <si>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</si>
  <si>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</si>
  <si>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</si>
  <si>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</si>
  <si>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</si>
  <si>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</si>
  <si>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</si>
  <si>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</si>
  <si>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</si>
  <si>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</si>
  <si>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</si>
  <si>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</si>
  <si>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</si>
  <si>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</si>
  <si>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</si>
  <si>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</si>
  <si>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</si>
  <si>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</si>
  <si>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</si>
  <si>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</si>
  <si>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</si>
  <si>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</si>
  <si>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</si>
  <si>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</si>
  <si>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</si>
  <si>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</si>
  <si>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</si>
  <si>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</si>
  <si>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</si>
  <si>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</si>
  <si>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</si>
  <si>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</si>
  <si>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</si>
  <si>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</si>
  <si>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</si>
  <si>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</si>
  <si>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</si>
  <si>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</si>
  <si>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</si>
  <si>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</si>
  <si>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</si>
  <si>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</si>
  <si>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</si>
  <si>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</si>
  <si>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</si>
  <si>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</si>
  <si>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</si>
  <si>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</si>
  <si>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</si>
  <si>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</si>
  <si>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</si>
  <si>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</si>
  <si>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</si>
  <si>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</si>
  <si>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</si>
  <si>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</si>
  <si>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</si>
  <si>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</si>
  <si>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</si>
  <si>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</si>
  <si>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</si>
  <si>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</si>
  <si>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</si>
  <si>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</si>
  <si>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</si>
  <si>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</si>
  <si>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</si>
  <si>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</si>
  <si>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</si>
  <si>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</si>
  <si>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</si>
  <si>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</si>
  <si>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</si>
  <si>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</si>
  <si>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</si>
  <si>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</si>
  <si>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</si>
  <si>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</si>
  <si>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</si>
  <si>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</si>
  <si>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</si>
  <si>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</si>
  <si>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</si>
  <si>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</si>
  <si>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</si>
  <si>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</si>
  <si>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</si>
  <si>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</si>
  <si>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</si>
  <si>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</si>
  <si>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</si>
  <si>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</si>
  <si>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</si>
  <si>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</si>
  <si>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</si>
  <si>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</si>
  <si>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</si>
  <si>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</si>
  <si>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</si>
  <si>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</si>
  <si>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</si>
  <si>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</si>
  <si>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</si>
  <si>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</si>
  <si>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</si>
  <si>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</si>
  <si>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</si>
  <si>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</si>
  <si>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</si>
  <si>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</si>
  <si>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</si>
  <si>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</si>
  <si>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</si>
  <si>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</si>
  <si>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</si>
  <si>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</si>
  <si>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</si>
  <si>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</si>
  <si>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</si>
  <si>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</si>
  <si>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</si>
  <si>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</si>
  <si>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</si>
  <si>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</si>
  <si>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</si>
  <si>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</si>
  <si>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</si>
  <si>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</si>
  <si>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</si>
  <si>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</si>
  <si>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</si>
  <si>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</si>
  <si>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</si>
  <si>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</si>
  <si>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</si>
  <si>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</si>
  <si>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</si>
  <si>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</si>
  <si>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</si>
  <si>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</si>
  <si>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</si>
  <si>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</si>
  <si>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</si>
  <si>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</si>
  <si>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</si>
  <si>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</si>
  <si>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</si>
  <si>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</si>
  <si>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</si>
  <si>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</si>
  <si>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</si>
  <si>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</si>
  <si>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</si>
  <si>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</si>
  <si>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</si>
  <si>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</si>
  <si>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</si>
  <si>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</si>
  <si>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</si>
  <si>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</si>
  <si>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</si>
  <si>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</si>
  <si>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</si>
  <si>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</si>
  <si>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</si>
  <si>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</si>
  <si>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</si>
  <si>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</si>
  <si>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</si>
  <si>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</si>
  <si>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</si>
  <si>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</si>
  <si>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</si>
  <si>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</si>
  <si>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</si>
  <si>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</si>
  <si>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</si>
  <si>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</si>
  <si>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</si>
  <si>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</si>
  <si>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</si>
  <si>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</si>
  <si>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</si>
  <si>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</si>
  <si>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</si>
  <si>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</si>
  <si>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</si>
  <si>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</si>
  <si>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</si>
  <si>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</si>
  <si>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</si>
  <si>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</si>
  <si>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</si>
  <si>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</si>
  <si>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</si>
  <si>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</si>
  <si>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</si>
  <si>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</si>
  <si>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</si>
  <si>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</si>
  <si>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</si>
  <si>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</si>
  <si>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</si>
  <si>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</si>
  <si>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</si>
  <si>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</si>
  <si>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</si>
  <si>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</si>
  <si>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</si>
  <si>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</si>
  <si>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</si>
  <si>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</si>
  <si>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</si>
  <si>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</si>
  <si>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</si>
  <si>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</si>
  <si>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</si>
  <si>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</si>
  <si>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</si>
  <si>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</si>
  <si>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</si>
  <si>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</si>
  <si>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</si>
  <si>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</si>
  <si>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</si>
  <si>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</si>
  <si>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</si>
  <si>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</si>
  <si>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</si>
  <si>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</si>
  <si>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</si>
  <si>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</si>
  <si>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</si>
  <si>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</si>
  <si>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</si>
  <si>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</si>
  <si>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</si>
  <si>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</si>
  <si>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</si>
  <si>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</si>
  <si>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</si>
  <si>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</si>
  <si>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</si>
  <si>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</si>
  <si>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</si>
  <si>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</si>
  <si>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</si>
  <si>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</si>
  <si>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</si>
  <si>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</si>
  <si>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</si>
  <si>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</si>
  <si>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</si>
  <si>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</si>
  <si>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</si>
  <si>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</si>
  <si>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</si>
  <si>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</si>
  <si>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</si>
  <si>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</si>
  <si>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</si>
  <si>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</si>
  <si>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</si>
  <si>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</si>
  <si>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</si>
  <si>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</si>
  <si>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</si>
  <si>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</si>
  <si>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</si>
  <si>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</si>
  <si>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</si>
  <si>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</si>
  <si>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</si>
  <si>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</si>
  <si>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</si>
  <si>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</si>
  <si>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</si>
  <si>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</si>
  <si>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</si>
  <si>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</si>
  <si>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</si>
  <si>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</si>
  <si>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</si>
  <si>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</si>
  <si>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</si>
  <si>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</si>
  <si>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</si>
  <si>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</si>
  <si>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</si>
  <si>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</si>
  <si>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</si>
  <si>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</si>
  <si>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</si>
  <si>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</si>
  <si>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</si>
  <si>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</si>
  <si>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</si>
  <si>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</si>
  <si>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</si>
  <si>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</si>
  <si>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</si>
  <si>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</si>
  <si>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</si>
  <si>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</si>
  <si>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</si>
  <si>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</si>
  <si>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</si>
  <si>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</si>
  <si>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</si>
  <si>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</si>
  <si>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</si>
  <si>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</si>
  <si>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</si>
  <si>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</si>
  <si>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</si>
  <si>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</si>
  <si>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</si>
  <si>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</si>
  <si>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</si>
  <si>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</si>
  <si>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</si>
  <si>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</si>
  <si>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</si>
  <si>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</si>
  <si>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</si>
  <si>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</si>
  <si>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</si>
  <si>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</si>
  <si>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</si>
  <si>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</si>
  <si>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</si>
  <si>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</si>
  <si>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</si>
  <si>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</si>
  <si>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</si>
  <si>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</si>
  <si>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</si>
  <si>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</si>
  <si>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</si>
  <si>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</si>
  <si>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</si>
  <si>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</si>
  <si>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</si>
  <si>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</si>
  <si>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</si>
  <si>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</si>
  <si>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</si>
  <si>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</si>
  <si>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</si>
  <si>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</si>
  <si>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</si>
  <si>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</si>
  <si>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</si>
  <si>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</si>
  <si>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</si>
  <si>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</si>
  <si>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</si>
  <si>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</si>
  <si>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</si>
  <si>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</si>
  <si>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</si>
  <si>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</si>
  <si>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</si>
  <si>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</si>
  <si>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</si>
  <si>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</si>
  <si>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</si>
  <si>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</si>
  <si>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</si>
  <si>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</si>
  <si>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</si>
  <si>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</si>
  <si>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</si>
  <si>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</si>
  <si>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</si>
  <si>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</si>
  <si>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</si>
  <si>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</si>
  <si>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</si>
  <si>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</si>
  <si>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</si>
  <si>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</si>
  <si>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</si>
  <si>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</si>
  <si>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</si>
  <si>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</si>
  <si>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</si>
  <si>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</si>
  <si>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</si>
  <si>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</si>
  <si>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</si>
  <si>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</si>
  <si>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</si>
  <si>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</si>
  <si>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</si>
  <si>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</si>
  <si>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</si>
  <si>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</si>
  <si>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</si>
  <si>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</si>
  <si>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</si>
  <si>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</si>
  <si>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</si>
  <si>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</si>
  <si>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</si>
  <si>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</si>
  <si>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</si>
  <si>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</si>
  <si>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</si>
  <si>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</si>
  <si>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</si>
  <si>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</si>
  <si>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</si>
  <si>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</si>
  <si>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</si>
  <si>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</si>
  <si>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</si>
  <si>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</si>
  <si>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</si>
  <si>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</si>
  <si>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</si>
  <si>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</si>
  <si>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</si>
  <si>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</si>
  <si>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</si>
  <si>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</si>
  <si>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</si>
  <si>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</si>
  <si>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</si>
  <si>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</si>
  <si>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</si>
  <si>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</si>
  <si>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</si>
  <si>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</si>
  <si>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</si>
  <si>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</si>
  <si>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</si>
  <si>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</si>
  <si>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</si>
  <si>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</si>
  <si>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</si>
  <si>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</si>
  <si>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</si>
  <si>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</si>
  <si>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</si>
  <si>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</si>
  <si>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</si>
  <si>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</si>
  <si>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</si>
  <si>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</si>
  <si>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</si>
  <si>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</si>
  <si>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</si>
  <si>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</si>
  <si>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</si>
  <si>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</si>
  <si>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</si>
  <si>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</si>
  <si>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</si>
  <si>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</si>
  <si>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</si>
  <si>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</si>
  <si>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</si>
  <si>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</si>
  <si>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</si>
  <si>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</si>
  <si>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</si>
  <si>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</si>
  <si>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</si>
  <si>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</si>
  <si>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</si>
  <si>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</si>
  <si>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</si>
  <si>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</si>
  <si>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</si>
  <si>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</si>
  <si>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</si>
  <si>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</si>
  <si>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</si>
  <si>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</si>
  <si>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</si>
  <si>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</si>
  <si>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</si>
  <si>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</si>
  <si>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</si>
  <si>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</si>
  <si>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</si>
  <si>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</si>
  <si>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</si>
  <si>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</si>
  <si>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</si>
  <si>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</si>
  <si>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</si>
  <si>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</si>
  <si>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</si>
  <si>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</si>
  <si>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</si>
  <si>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</si>
  <si>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</si>
  <si>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</si>
  <si>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</si>
  <si>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</si>
  <si>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</si>
  <si>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</si>
  <si>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</si>
  <si>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</si>
  <si>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</si>
  <si>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</si>
  <si>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</si>
  <si>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</si>
  <si>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</si>
  <si>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</si>
  <si>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</si>
  <si>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</si>
  <si>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</si>
  <si>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</si>
  <si>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</si>
  <si>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</si>
  <si>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</si>
  <si>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</si>
  <si>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</si>
  <si>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</si>
  <si>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</si>
  <si>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</si>
  <si>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</si>
  <si>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</si>
  <si>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</si>
  <si>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</si>
  <si>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</si>
  <si>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</si>
  <si>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</si>
  <si>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</si>
  <si>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</si>
  <si>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</si>
  <si>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</si>
  <si>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</si>
  <si>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</si>
  <si>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</si>
  <si>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</si>
  <si>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</si>
  <si>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</si>
  <si>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</si>
  <si>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</si>
  <si>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</si>
  <si>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</si>
  <si>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</si>
  <si>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</si>
  <si>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</si>
  <si>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</si>
  <si>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</si>
  <si>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</si>
  <si>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</si>
  <si>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</si>
  <si>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</si>
  <si>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</si>
  <si>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</si>
  <si>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</si>
  <si>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</si>
  <si>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</si>
  <si>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</si>
  <si>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</si>
  <si>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</si>
  <si>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</si>
  <si>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</si>
  <si>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</si>
  <si>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</si>
  <si>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</si>
  <si>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</si>
  <si>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</si>
  <si>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</si>
  <si>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</si>
  <si>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</si>
  <si>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</si>
  <si>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</si>
  <si>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</si>
  <si>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</si>
  <si>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</si>
  <si>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</si>
  <si>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</si>
  <si>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</si>
  <si>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</si>
  <si>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</si>
  <si>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</si>
  <si>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</si>
  <si>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</si>
  <si>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</si>
  <si>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</si>
  <si>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</si>
  <si>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</si>
  <si>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</si>
  <si>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</si>
  <si>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</si>
  <si>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</si>
  <si>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</si>
  <si>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</si>
  <si>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</si>
  <si>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</si>
  <si>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</si>
  <si>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</si>
  <si>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</si>
  <si>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</si>
  <si>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</si>
  <si>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</si>
  <si>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</si>
  <si>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</si>
  <si>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</si>
  <si>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</si>
  <si>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</si>
  <si>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</si>
  <si>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</si>
  <si>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</si>
  <si>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</si>
  <si>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</si>
  <si>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</si>
  <si>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</si>
  <si>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</si>
  <si>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</si>
  <si>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</si>
  <si>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</si>
  <si>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</si>
  <si>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</si>
  <si>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</si>
  <si>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</si>
  <si>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</si>
  <si>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</si>
  <si>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</si>
  <si>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</si>
  <si>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</si>
  <si>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</si>
  <si>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</si>
  <si>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</si>
  <si>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</si>
  <si>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</si>
  <si>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</si>
  <si>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</si>
  <si>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</si>
  <si>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</si>
  <si>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</si>
  <si>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</si>
  <si>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</si>
  <si>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</si>
  <si>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</si>
  <si>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</si>
  <si>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</si>
  <si>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</si>
  <si>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</si>
  <si>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</si>
  <si>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</si>
  <si>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</si>
  <si>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</si>
  <si>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</si>
  <si>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</si>
  <si>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</si>
  <si>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</si>
  <si>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</si>
  <si>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</si>
  <si>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</si>
  <si>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</si>
  <si>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</si>
  <si>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</si>
  <si>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</si>
  <si>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</si>
  <si>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</si>
  <si>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</si>
  <si>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</si>
  <si>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</si>
  <si>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</si>
  <si>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</si>
  <si>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</si>
  <si>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</si>
  <si>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</si>
  <si>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</si>
  <si>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</si>
  <si>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</si>
  <si>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</si>
  <si>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</si>
  <si>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</si>
  <si>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</si>
  <si>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</si>
  <si>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</si>
  <si>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</si>
  <si>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</si>
  <si>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</si>
  <si>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</si>
  <si>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</si>
  <si>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</si>
  <si>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</si>
  <si>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</si>
  <si>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</si>
  <si>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</si>
  <si>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</si>
  <si>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</si>
  <si>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</si>
  <si>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</si>
  <si>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</si>
  <si>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</si>
  <si>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</si>
  <si>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</si>
  <si>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</si>
  <si>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</si>
  <si>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</si>
  <si>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</si>
  <si>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</si>
  <si>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</si>
  <si>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</si>
  <si>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</si>
  <si>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</si>
  <si>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</si>
  <si>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</si>
  <si>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</si>
  <si>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</si>
  <si>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</si>
  <si>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</si>
  <si>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</si>
  <si>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</si>
  <si>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</si>
  <si>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</si>
  <si>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</si>
  <si>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</si>
  <si>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</si>
  <si>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</si>
  <si>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</si>
  <si>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</si>
  <si>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</si>
  <si>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</si>
  <si>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</si>
  <si>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</si>
  <si>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</si>
  <si>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</si>
  <si>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</si>
  <si>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</si>
  <si>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</si>
  <si>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</si>
  <si>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</si>
  <si>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</si>
  <si>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</si>
  <si>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</si>
  <si>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</si>
  <si>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</si>
  <si>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</si>
  <si>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</si>
  <si>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</si>
  <si>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</si>
  <si>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</si>
  <si>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</si>
  <si>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</si>
  <si>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</si>
  <si>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</si>
  <si>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</si>
  <si>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</si>
  <si>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</si>
  <si>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</si>
  <si>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</si>
  <si>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</si>
  <si>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</si>
  <si>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</si>
  <si>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</si>
  <si>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</si>
  <si>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</si>
  <si>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</si>
  <si>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</si>
  <si>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</si>
  <si>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</si>
  <si>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</si>
  <si>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</si>
  <si>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</si>
  <si>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</si>
  <si>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</si>
  <si>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</si>
  <si>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</si>
  <si>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</si>
  <si>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</si>
  <si>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</si>
  <si>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</si>
  <si>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</si>
  <si>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</si>
  <si>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</si>
  <si>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</si>
  <si>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</si>
  <si>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</si>
  <si>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</si>
  <si>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</si>
  <si>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</si>
  <si>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</si>
  <si>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</si>
  <si>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</si>
  <si>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</si>
  <si>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</si>
  <si>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</si>
  <si>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</si>
  <si>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</si>
  <si>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</si>
  <si>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</si>
  <si>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</si>
  <si>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</si>
  <si>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</si>
  <si>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</si>
  <si>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</si>
  <si>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</si>
  <si>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</si>
  <si>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</si>
  <si>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</si>
  <si>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</si>
  <si>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</si>
  <si>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</si>
  <si>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</si>
  <si>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</si>
  <si>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</si>
  <si>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</si>
  <si>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</si>
  <si>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</si>
  <si>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</si>
  <si>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</si>
  <si>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</si>
  <si>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</si>
  <si>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</si>
  <si>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</si>
  <si>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</si>
  <si>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</si>
  <si>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</si>
  <si>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</si>
  <si>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</si>
  <si>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</si>
  <si>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</si>
  <si>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</si>
  <si>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</si>
  <si>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</si>
  <si>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</si>
  <si>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</si>
  <si>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</si>
  <si>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</si>
  <si>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</si>
  <si>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</si>
  <si>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</si>
  <si>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</si>
  <si>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</si>
  <si>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</si>
  <si>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</si>
  <si>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</si>
  <si>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</si>
  <si>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</si>
  <si>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</si>
  <si>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</si>
  <si>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</si>
  <si>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</si>
  <si>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</si>
  <si>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</si>
  <si>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</si>
  <si>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</si>
  <si>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</si>
  <si>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</si>
  <si>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</si>
  <si>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</si>
  <si>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</si>
  <si>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</si>
  <si>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</si>
  <si>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</si>
  <si>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</si>
  <si>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</si>
  <si>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</si>
  <si>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</si>
  <si>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</si>
  <si>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</si>
  <si>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</si>
  <si>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</si>
  <si>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</si>
  <si>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</si>
  <si>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</si>
  <si>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</si>
  <si>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</si>
  <si>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</si>
  <si>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</si>
  <si>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</si>
  <si>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</si>
  <si>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</si>
  <si>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</si>
  <si>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</si>
  <si>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</si>
  <si>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</si>
  <si>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</si>
  <si>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</si>
  <si>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</si>
  <si>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</si>
  <si>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</si>
  <si>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</si>
  <si>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</si>
  <si>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</si>
  <si>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</si>
  <si>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</si>
  <si>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</si>
  <si>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</si>
  <si>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</si>
  <si>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</si>
  <si>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</si>
  <si>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</si>
  <si>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</si>
  <si>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</si>
  <si>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</si>
  <si>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</si>
  <si>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</si>
  <si>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</si>
  <si>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</si>
  <si>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</si>
  <si>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</si>
  <si>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</si>
  <si>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</si>
  <si>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</si>
  <si>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</si>
  <si>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</si>
  <si>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</si>
  <si>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</si>
  <si>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</si>
  <si>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</si>
  <si>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</si>
  <si>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</si>
  <si>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</si>
  <si>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</si>
  <si>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</si>
  <si>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</si>
  <si>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</si>
  <si>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</si>
  <si>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</si>
  <si>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</si>
  <si>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</si>
  <si>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</si>
  <si>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</si>
  <si>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</si>
  <si>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</si>
  <si>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</si>
  <si>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</si>
  <si>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</si>
  <si>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</si>
  <si>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</si>
  <si>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</si>
  <si>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</si>
  <si>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</si>
  <si>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</si>
  <si>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</si>
  <si>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</si>
  <si>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</si>
  <si>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</si>
  <si>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</si>
  <si>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</si>
  <si>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</si>
  <si>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</si>
  <si>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</si>
  <si>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</si>
  <si>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</si>
  <si>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</si>
  <si>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</si>
  <si>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</si>
  <si>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</si>
  <si>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</si>
  <si>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</si>
  <si>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</si>
  <si>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</si>
  <si>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</si>
  <si>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</si>
  <si>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</si>
  <si>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</si>
  <si>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</si>
  <si>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</si>
  <si>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</si>
  <si>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</si>
  <si>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</si>
  <si>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</si>
  <si>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</si>
  <si>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</si>
  <si>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</si>
  <si>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</si>
  <si>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</si>
  <si>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</si>
  <si>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</si>
  <si>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</si>
  <si>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</si>
  <si>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</si>
  <si>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</si>
  <si>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</si>
  <si>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</si>
  <si>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</si>
  <si>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</si>
  <si>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</si>
  <si>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</si>
  <si>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</si>
  <si>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</si>
  <si>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</si>
  <si>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</si>
  <si>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</si>
  <si>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</si>
  <si>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</si>
  <si>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</si>
  <si>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</si>
  <si>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</si>
  <si>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</si>
  <si>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</si>
  <si>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</si>
  <si>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</si>
  <si>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</si>
  <si>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</si>
  <si>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</si>
  <si>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</si>
  <si>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</si>
  <si>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</si>
  <si>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</si>
  <si>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</si>
  <si>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</si>
  <si>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</si>
  <si>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</si>
  <si>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</si>
  <si>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</si>
  <si>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</si>
  <si>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</si>
  <si>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</si>
  <si>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</si>
  <si>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</si>
  <si>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</si>
  <si>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</si>
  <si>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</si>
  <si>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</si>
  <si>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</si>
  <si>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</si>
  <si>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</si>
  <si>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</si>
  <si>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</si>
  <si>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</si>
  <si>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</si>
  <si>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</si>
  <si>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</si>
  <si>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</si>
  <si>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</si>
  <si>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</si>
  <si>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</si>
  <si>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</si>
  <si>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</si>
  <si>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</si>
  <si>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</si>
  <si>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</si>
  <si>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</si>
  <si>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</si>
  <si>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</si>
  <si>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</si>
  <si>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</si>
  <si>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</si>
  <si>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</si>
  <si>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</si>
  <si>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</si>
  <si>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</si>
  <si>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</si>
  <si>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</si>
  <si>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</si>
  <si>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</si>
  <si>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</si>
  <si>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</si>
  <si>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</si>
  <si>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</si>
  <si>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</si>
  <si>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</si>
  <si>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</si>
  <si>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</si>
  <si>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</si>
  <si>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</si>
  <si>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</si>
  <si>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</si>
  <si>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</si>
  <si>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</si>
  <si>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</si>
  <si>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</si>
  <si>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</si>
  <si>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</si>
  <si>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</si>
  <si>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</si>
  <si>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</si>
  <si>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</si>
  <si>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</si>
  <si>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</si>
  <si>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</si>
  <si>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</si>
  <si>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</si>
  <si>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</si>
  <si>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</si>
  <si>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</si>
  <si>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</si>
  <si>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</si>
  <si>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</si>
  <si>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</si>
  <si>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</si>
  <si>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</si>
  <si>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</si>
  <si>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</si>
  <si>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</si>
  <si>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</si>
  <si>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</si>
  <si>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</si>
  <si>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</si>
  <si>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</si>
  <si>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</si>
  <si>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</si>
  <si>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</si>
  <si>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</si>
  <si>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</si>
  <si>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</si>
  <si>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</si>
  <si>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</si>
  <si>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</si>
  <si>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</si>
  <si>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</si>
  <si>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</si>
  <si>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</si>
  <si>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</si>
  <si>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</si>
  <si>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</si>
  <si>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</si>
  <si>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</si>
  <si>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</si>
  <si>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</si>
  <si>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</si>
  <si>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</si>
  <si>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</si>
  <si>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</si>
  <si>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</si>
  <si>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</si>
  <si>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</si>
  <si>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</si>
  <si>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</si>
  <si>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</si>
  <si>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</si>
  <si>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</si>
  <si>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</si>
  <si>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</si>
  <si>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</si>
  <si>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</si>
  <si>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</si>
  <si>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</si>
  <si>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</si>
  <si>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</si>
  <si>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</si>
  <si>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</si>
  <si>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</si>
  <si>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</si>
  <si>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</si>
  <si>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</si>
  <si>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</si>
  <si>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</si>
  <si>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</si>
  <si>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</si>
  <si>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</si>
  <si>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</si>
  <si>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</si>
  <si>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</si>
  <si>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</si>
  <si>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</si>
  <si>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</si>
  <si>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</si>
  <si>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</si>
  <si>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</si>
  <si>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</si>
  <si>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</si>
  <si>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</si>
  <si>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</si>
  <si>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</si>
  <si>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</si>
  <si>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</si>
  <si>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</si>
  <si>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</si>
  <si>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</si>
  <si>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</si>
  <si>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</si>
  <si>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</si>
  <si>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</si>
  <si>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</si>
  <si>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</si>
  <si>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</si>
  <si>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</si>
  <si>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</si>
  <si>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</si>
  <si>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</si>
  <si>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</si>
  <si>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</si>
  <si>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</si>
  <si>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</si>
  <si>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</si>
  <si>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</si>
  <si>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</si>
  <si>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</si>
  <si>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</si>
  <si>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</si>
  <si>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</si>
  <si>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</si>
  <si>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</si>
  <si>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</si>
  <si>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</si>
  <si>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</si>
  <si>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</si>
  <si>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</si>
  <si>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</si>
  <si>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</si>
  <si>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</si>
  <si>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</si>
  <si>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</si>
  <si>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</si>
  <si>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</si>
  <si>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</si>
  <si>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</si>
  <si>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</si>
  <si>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</si>
  <si>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</si>
  <si>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</si>
  <si>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</si>
  <si>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</si>
  <si>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</si>
  <si>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</si>
  <si>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</si>
  <si>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</si>
  <si>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</si>
  <si>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</si>
  <si>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</si>
  <si>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</si>
  <si>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</si>
  <si>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</si>
  <si>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</si>
  <si>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</si>
  <si>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</si>
  <si>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</si>
  <si>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</si>
  <si>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</si>
  <si>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</si>
  <si>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</si>
  <si>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</si>
  <si>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</si>
  <si>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</si>
  <si>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</si>
  <si>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</si>
  <si>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</si>
  <si>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</si>
  <si>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</si>
  <si>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</si>
  <si>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</si>
  <si>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</si>
  <si>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</si>
  <si>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</si>
  <si>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</si>
  <si>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</si>
  <si>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</si>
  <si>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</si>
  <si>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</si>
  <si>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</si>
  <si>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</si>
  <si>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</si>
  <si>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</si>
  <si>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</si>
  <si>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</si>
  <si>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</si>
  <si>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</si>
  <si>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</si>
  <si>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</si>
  <si>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</si>
  <si>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</si>
  <si>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</si>
  <si>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</si>
  <si>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</si>
  <si>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</si>
  <si>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</si>
  <si>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</si>
  <si>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</si>
  <si>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</si>
  <si>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</si>
  <si>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</si>
  <si>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</si>
  <si>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</si>
  <si>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</si>
  <si>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</si>
  <si>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</si>
  <si>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</si>
  <si>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</si>
  <si>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</si>
  <si>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</si>
  <si>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</si>
  <si>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</si>
  <si>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</si>
  <si>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</si>
  <si>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</si>
  <si>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</si>
  <si>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</si>
  <si>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</si>
  <si>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</si>
  <si>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</si>
  <si>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</si>
  <si>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</si>
  <si>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</si>
  <si>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</si>
  <si>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</si>
  <si>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</si>
  <si>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</si>
  <si>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</si>
  <si>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</si>
  <si>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</si>
  <si>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</si>
  <si>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</si>
  <si>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</si>
  <si>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</si>
  <si>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</si>
  <si>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</si>
  <si>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</si>
  <si>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</si>
  <si>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</si>
  <si>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</si>
  <si>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</si>
  <si>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</si>
  <si>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</si>
  <si>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</si>
  <si>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</si>
  <si>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</si>
  <si>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</si>
  <si>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</si>
  <si>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</si>
  <si>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</si>
  <si>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</si>
  <si>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</si>
  <si>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</si>
  <si>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</si>
  <si>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</si>
  <si>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</si>
  <si>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</si>
  <si>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</si>
  <si>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</si>
  <si>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</si>
  <si>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</si>
  <si>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</si>
  <si>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</si>
  <si>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</si>
  <si>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</si>
  <si>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</si>
  <si>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</si>
  <si>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</si>
  <si>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</si>
  <si>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</si>
  <si>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</si>
  <si>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</si>
  <si>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</si>
  <si>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</si>
  <si>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</si>
  <si>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</si>
  <si>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</si>
  <si>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</si>
  <si>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</si>
  <si>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</si>
  <si>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</si>
  <si>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</si>
  <si>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</si>
  <si>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</si>
  <si>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</si>
  <si>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</si>
  <si>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</si>
  <si>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</si>
  <si>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</si>
  <si>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</si>
  <si>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</si>
  <si>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</si>
  <si>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</si>
  <si>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</si>
  <si>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</si>
  <si>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</si>
  <si>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</si>
  <si>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</si>
  <si>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</si>
  <si>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</si>
  <si>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</si>
  <si>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</si>
  <si>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</si>
  <si>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</si>
  <si>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</si>
  <si>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</si>
  <si>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</si>
  <si>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</si>
  <si>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</si>
  <si>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</si>
  <si>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</si>
  <si>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</si>
  <si>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</si>
  <si>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</si>
  <si>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</si>
  <si>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</si>
  <si>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</si>
  <si>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</si>
  <si>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</si>
  <si>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</si>
  <si>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</si>
  <si>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</si>
  <si>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</si>
  <si>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</si>
  <si>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</si>
  <si>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</si>
  <si>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</si>
  <si>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</si>
  <si>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</si>
  <si>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</si>
  <si>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</si>
  <si>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</si>
  <si>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</si>
  <si>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</si>
  <si>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</si>
  <si>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</si>
  <si>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</si>
  <si>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</si>
  <si>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</si>
  <si>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</si>
  <si>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</si>
  <si>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</si>
  <si>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</si>
  <si>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</si>
  <si>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</si>
  <si>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</si>
  <si>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</si>
  <si>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</si>
  <si>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</si>
  <si>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</si>
  <si>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</si>
  <si>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</si>
  <si>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</si>
  <si>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</si>
  <si>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</si>
  <si>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</si>
  <si>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</si>
  <si>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</si>
  <si>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</si>
  <si>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</si>
  <si>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</si>
  <si>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</si>
  <si>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</si>
  <si>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</si>
  <si>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</si>
  <si>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</si>
  <si>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</si>
  <si>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</si>
  <si>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</si>
  <si>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</si>
  <si>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</si>
  <si>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</si>
  <si>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</si>
  <si>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</si>
  <si>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</si>
  <si>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</si>
  <si>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</si>
  <si>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</si>
  <si>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</si>
  <si>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</si>
  <si>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</si>
  <si>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</si>
  <si>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</si>
  <si>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</si>
  <si>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</si>
  <si>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</si>
  <si>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</si>
  <si>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</si>
  <si>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</si>
  <si>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</si>
  <si>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</si>
  <si>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</si>
  <si>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</si>
  <si>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</si>
  <si>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</si>
  <si>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</si>
  <si>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</si>
  <si>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</si>
  <si>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</si>
  <si>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</si>
  <si>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</si>
  <si>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</si>
  <si>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</si>
  <si>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</si>
  <si>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</si>
  <si>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</si>
  <si>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</si>
  <si>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</si>
  <si>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</si>
  <si>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</si>
  <si>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</si>
  <si>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</si>
  <si>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</si>
  <si>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</si>
  <si>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</si>
  <si>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</si>
  <si>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</si>
  <si>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</si>
  <si>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</si>
  <si>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</si>
  <si>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</si>
  <si>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</si>
  <si>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</si>
  <si>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</si>
  <si>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</si>
  <si>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</si>
  <si>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</si>
  <si>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</si>
  <si>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</si>
  <si>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</si>
  <si>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</si>
  <si>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</si>
  <si>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</si>
  <si>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</si>
  <si>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</si>
  <si>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</si>
  <si>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</si>
  <si>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</si>
  <si>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</si>
  <si>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</si>
  <si>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</si>
  <si>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</si>
  <si>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</si>
  <si>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</si>
  <si>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</si>
  <si>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</si>
  <si>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</si>
  <si>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</si>
  <si>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</si>
  <si>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</si>
  <si>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</si>
  <si>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</si>
  <si>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</si>
  <si>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</si>
  <si>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</si>
  <si>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</si>
  <si>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</si>
  <si>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</si>
  <si>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</si>
  <si>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</si>
  <si>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</si>
  <si>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</si>
  <si>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</si>
  <si>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</si>
  <si>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</si>
  <si>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</si>
  <si>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</si>
  <si>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</si>
  <si>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</si>
  <si>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</si>
  <si>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</si>
  <si>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</si>
  <si>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</si>
  <si>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</si>
  <si>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</si>
  <si>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</si>
  <si>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</si>
  <si>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</si>
  <si>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</si>
  <si>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</si>
  <si>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</si>
  <si>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</si>
  <si>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</si>
  <si>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</si>
  <si>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</si>
  <si>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</si>
  <si>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</si>
  <si>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</si>
  <si>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</si>
  <si>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</si>
  <si>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</si>
  <si>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</si>
  <si>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</si>
  <si>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</si>
  <si>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</si>
  <si>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</si>
  <si>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</si>
  <si>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</si>
  <si>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</si>
  <si>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</si>
  <si>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</si>
  <si>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</si>
  <si>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</si>
  <si>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</si>
  <si>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</si>
  <si>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</si>
  <si>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</si>
  <si>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</si>
  <si>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</si>
  <si>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</si>
  <si>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</si>
  <si>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</si>
  <si>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</si>
  <si>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</si>
  <si>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</si>
  <si>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</si>
  <si>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</si>
  <si>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</si>
  <si>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</si>
  <si>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</si>
  <si>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</si>
  <si>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</si>
  <si>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</si>
  <si>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</si>
  <si>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</si>
  <si>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</si>
  <si>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</si>
  <si>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</si>
  <si>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</si>
  <si>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</si>
  <si>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</si>
  <si>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</si>
  <si>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</si>
  <si>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</si>
  <si>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</si>
  <si>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</si>
  <si>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</si>
  <si>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</si>
  <si>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</si>
  <si>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</si>
  <si>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</si>
  <si>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</si>
  <si>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</si>
  <si>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</si>
  <si>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</si>
  <si>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</si>
  <si>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</si>
  <si>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</si>
  <si>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</si>
  <si>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</si>
  <si>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</si>
  <si>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</si>
  <si>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</si>
  <si>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</si>
  <si>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</si>
  <si>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</si>
  <si>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</si>
  <si>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</si>
  <si>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</si>
  <si>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</si>
  <si>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</si>
  <si>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</si>
  <si>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</si>
  <si>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</si>
  <si>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</si>
  <si>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</si>
  <si>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</si>
  <si>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</si>
  <si>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</si>
  <si>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</si>
  <si>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</si>
  <si>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</si>
  <si>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</si>
  <si>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</si>
  <si>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</si>
  <si>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</si>
  <si>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</si>
  <si>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</si>
  <si>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</si>
  <si>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</si>
  <si>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</si>
  <si>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</si>
  <si>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</si>
  <si>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</si>
  <si>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</si>
  <si>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</si>
  <si>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</si>
  <si>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</si>
  <si>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</si>
  <si>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</si>
  <si>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</si>
  <si>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</si>
  <si>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</si>
  <si>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</si>
  <si>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</si>
  <si>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</si>
  <si>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</si>
  <si>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</si>
  <si>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</si>
  <si>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</si>
  <si>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</si>
  <si>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</si>
  <si>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</si>
  <si>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</si>
  <si>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</si>
  <si>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</si>
  <si>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</si>
  <si>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</si>
  <si>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</si>
  <si>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</si>
  <si>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</si>
  <si>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</si>
  <si>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</si>
  <si>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</si>
  <si>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</si>
  <si>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</si>
  <si>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</si>
  <si>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</si>
  <si>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</si>
  <si>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</si>
  <si>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</si>
  <si>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</si>
  <si>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</si>
  <si>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</si>
  <si>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</si>
  <si>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</si>
  <si>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</si>
  <si>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</si>
  <si>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</si>
  <si>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</si>
  <si>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</si>
  <si>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</si>
  <si>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</si>
  <si>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</si>
  <si>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</si>
  <si>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</si>
  <si>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</si>
  <si>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</si>
  <si>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</si>
  <si>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</si>
  <si>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</si>
  <si>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</si>
  <si>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</si>
  <si>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</si>
  <si>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</si>
  <si>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</si>
  <si>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</si>
  <si>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</si>
  <si>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</si>
  <si>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</si>
  <si>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</si>
  <si>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</si>
  <si>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</si>
  <si>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</si>
  <si>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</si>
  <si>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</si>
  <si>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</si>
  <si>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</si>
  <si>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</si>
  <si>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</si>
  <si>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</si>
  <si>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</si>
  <si>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</si>
  <si>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</si>
  <si>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</si>
  <si>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</si>
  <si>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</si>
  <si>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</si>
  <si>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</si>
  <si>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</si>
  <si>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</si>
  <si>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</si>
  <si>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</si>
  <si>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</si>
  <si>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</si>
  <si>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</si>
  <si>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</si>
  <si>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</si>
  <si>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</si>
  <si>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</si>
  <si>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</si>
  <si>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</si>
  <si>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</si>
  <si>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</si>
  <si>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</si>
  <si>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</si>
  <si>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</si>
  <si>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</si>
  <si>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</si>
  <si>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</si>
  <si>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</si>
  <si>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</si>
  <si>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</si>
  <si>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</si>
  <si>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</si>
  <si>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</si>
  <si>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</si>
  <si>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</si>
  <si>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</si>
  <si>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</si>
  <si>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</si>
  <si>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</si>
  <si>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</si>
  <si>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</si>
  <si>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</si>
  <si>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</si>
  <si>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</si>
  <si>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</si>
  <si>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</si>
  <si>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</si>
  <si>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</si>
  <si>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</si>
  <si>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</si>
  <si>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</si>
  <si>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</si>
  <si>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</si>
  <si>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</si>
  <si>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</si>
  <si>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</si>
  <si>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</si>
  <si>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</si>
  <si>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</si>
  <si>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</si>
  <si>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</si>
  <si>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</si>
  <si>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</si>
  <si>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</si>
  <si>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</si>
  <si>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</si>
  <si>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</si>
  <si>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</si>
  <si>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</si>
  <si>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</si>
  <si>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</si>
  <si>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</si>
  <si>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</si>
  <si>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</si>
  <si>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</si>
  <si>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</si>
  <si>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</si>
  <si>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</si>
  <si>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</si>
  <si>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</si>
  <si>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</si>
  <si>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</si>
  <si>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</si>
  <si>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</si>
  <si>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</si>
  <si>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</si>
  <si>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</si>
  <si>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</si>
  <si>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</si>
  <si>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</si>
  <si>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</si>
  <si>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</si>
  <si>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</si>
  <si>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</si>
  <si>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</si>
  <si>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</si>
  <si>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</si>
  <si>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</si>
  <si>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</si>
  <si>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</si>
  <si>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</si>
  <si>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</si>
  <si>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</si>
  <si>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</si>
  <si>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</si>
  <si>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</si>
  <si>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</si>
  <si>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</si>
  <si>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</si>
  <si>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</si>
  <si>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</si>
  <si>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</si>
  <si>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</si>
  <si>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</si>
  <si>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</si>
  <si>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</si>
  <si>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</si>
  <si>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</si>
  <si>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</si>
  <si>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</si>
  <si>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</si>
  <si>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</si>
  <si>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</si>
  <si>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</si>
  <si>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</si>
  <si>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</si>
  <si>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</si>
  <si>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</si>
  <si>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</si>
  <si>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</si>
  <si>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</si>
  <si>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</si>
  <si>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</si>
  <si>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</si>
  <si>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</si>
  <si>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</si>
  <si>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</si>
  <si>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</si>
  <si>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</si>
  <si>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</si>
  <si>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</si>
  <si>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</si>
  <si>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</si>
  <si>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</si>
  <si>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</si>
  <si>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</si>
  <si>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</si>
  <si>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</si>
  <si>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</si>
  <si>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</si>
  <si>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</si>
  <si>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</si>
  <si>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</si>
  <si>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</si>
  <si>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</si>
  <si>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</si>
  <si>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</si>
  <si>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</si>
  <si>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</si>
  <si>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</si>
  <si>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</si>
  <si>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</si>
  <si>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</si>
  <si>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</si>
  <si>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</si>
  <si>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</si>
  <si>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</si>
  <si>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</si>
  <si>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</si>
  <si>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</si>
  <si>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</si>
  <si>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</si>
  <si>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</si>
  <si>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</si>
  <si>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</si>
  <si>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</si>
  <si>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</si>
  <si>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</si>
  <si>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</si>
  <si>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</si>
  <si>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</si>
  <si>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</si>
  <si>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</si>
  <si>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</si>
  <si>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</si>
  <si>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</si>
  <si>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</si>
  <si>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</si>
  <si>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</si>
  <si>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</si>
  <si>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</si>
  <si>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</si>
  <si>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</si>
  <si>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</si>
  <si>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</si>
  <si>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</si>
  <si>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</si>
  <si>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</si>
  <si>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</si>
  <si>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</si>
  <si>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</si>
  <si>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</si>
  <si>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</si>
  <si>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</si>
  <si>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</si>
  <si>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</si>
  <si>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</si>
  <si>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</si>
  <si>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</si>
  <si>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</si>
  <si>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</si>
  <si>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</si>
  <si>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</si>
  <si>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</si>
  <si>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</si>
  <si>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</si>
  <si>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</si>
  <si>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</si>
  <si>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</si>
  <si>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</si>
  <si>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</si>
  <si>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</si>
  <si>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</si>
  <si>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</si>
  <si>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</si>
  <si>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</si>
  <si>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</si>
  <si>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</si>
  <si>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</si>
  <si>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</si>
  <si>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</si>
  <si>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</si>
  <si>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</si>
  <si>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</si>
  <si>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</si>
  <si>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</si>
  <si>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</si>
  <si>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</si>
  <si>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</si>
  <si>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</si>
  <si>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</si>
  <si>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</si>
  <si>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</si>
  <si>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</si>
  <si>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</si>
  <si>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</si>
  <si>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</si>
  <si>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</si>
  <si>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</si>
  <si>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</si>
  <si>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</si>
  <si>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</si>
  <si>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</si>
  <si>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</si>
  <si>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</si>
  <si>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</si>
  <si>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</si>
  <si>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</si>
  <si>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</si>
  <si>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</si>
  <si>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</si>
  <si>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</si>
  <si>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</si>
  <si>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</si>
  <si>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</si>
  <si>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</si>
  <si>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</si>
  <si>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</si>
  <si>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</si>
  <si>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</si>
  <si>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</si>
  <si>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</si>
  <si>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</si>
  <si>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</si>
  <si>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</si>
  <si>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</si>
  <si>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</si>
  <si>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</si>
  <si>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</si>
  <si>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</si>
  <si>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</si>
  <si>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</si>
  <si>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</si>
  <si>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</si>
  <si>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</si>
  <si>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</si>
  <si>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</si>
  <si>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</si>
  <si>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</si>
  <si>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</si>
  <si>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</si>
  <si>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</si>
  <si>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</si>
  <si>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</si>
  <si>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</si>
  <si>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</si>
  <si>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</si>
  <si>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</si>
  <si>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</si>
  <si>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</si>
  <si>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</si>
  <si>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</si>
  <si>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</si>
  <si>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</si>
  <si>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</si>
  <si>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</si>
  <si>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</si>
  <si>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</si>
  <si>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</si>
  <si>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</si>
  <si>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</si>
  <si>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</si>
  <si>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</si>
  <si>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</si>
  <si>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</si>
  <si>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</si>
  <si>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</si>
  <si>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</si>
  <si>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</si>
  <si>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</si>
  <si>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</si>
  <si>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</si>
  <si>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</si>
  <si>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</si>
  <si>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</si>
  <si>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</si>
  <si>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</si>
  <si>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</si>
  <si>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</si>
  <si>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</si>
  <si>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</si>
  <si>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</si>
  <si>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</si>
  <si>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</si>
  <si>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</si>
  <si>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</si>
  <si>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</si>
  <si>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</si>
  <si>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</si>
  <si>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</si>
  <si>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</si>
  <si>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</si>
  <si>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</si>
  <si>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</si>
  <si>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</si>
  <si>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</si>
  <si>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</si>
  <si>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</si>
  <si>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</si>
  <si>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</si>
  <si>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</si>
  <si>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</si>
  <si>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</si>
  <si>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</si>
  <si>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</si>
  <si>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</si>
  <si>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</si>
  <si>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</si>
  <si>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</si>
  <si>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</si>
  <si>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</si>
  <si>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</si>
  <si>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</si>
  <si>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</si>
  <si>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</si>
  <si>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</si>
  <si>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</si>
  <si>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</si>
  <si>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</si>
  <si>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</si>
  <si>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</si>
  <si>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</si>
  <si>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</si>
  <si>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</si>
  <si>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</si>
  <si>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</si>
  <si>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</si>
  <si>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</si>
  <si>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</si>
  <si>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</si>
  <si>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</si>
  <si>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</si>
  <si>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</si>
  <si>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</si>
  <si>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</si>
  <si>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</si>
  <si>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</si>
  <si>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</si>
  <si>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</si>
  <si>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</si>
  <si>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</si>
  <si>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</si>
  <si>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</si>
  <si>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</si>
  <si>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</si>
  <si>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</si>
  <si>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</si>
  <si>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</si>
  <si>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</si>
  <si>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</si>
  <si>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</si>
  <si>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</si>
  <si>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</si>
  <si>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</si>
  <si>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</si>
  <si>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</si>
  <si>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</si>
  <si>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</si>
  <si>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</si>
  <si>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</si>
  <si>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</si>
  <si>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</si>
  <si>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</si>
  <si>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</si>
  <si>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</si>
  <si>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</si>
  <si>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</si>
  <si>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</si>
  <si>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</si>
  <si>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</si>
  <si>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</si>
  <si>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</si>
  <si>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</si>
  <si>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</si>
  <si>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</si>
  <si>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</si>
  <si>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</si>
  <si>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</si>
  <si>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</si>
  <si>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</si>
  <si>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</si>
  <si>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</si>
  <si>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</si>
  <si>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</si>
  <si>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</si>
  <si>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</si>
  <si>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</si>
  <si>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</si>
  <si>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</si>
  <si>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</si>
  <si>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</si>
  <si>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</si>
  <si>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</si>
  <si>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</si>
  <si>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</si>
  <si>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</si>
  <si>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</si>
  <si>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</si>
  <si>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</si>
  <si>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</si>
  <si>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</si>
  <si>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</si>
  <si>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</si>
  <si>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</si>
  <si>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</si>
  <si>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</si>
  <si>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</si>
  <si>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</si>
  <si>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</si>
  <si>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</si>
  <si>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</si>
  <si>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</si>
  <si>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</si>
  <si>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</si>
  <si>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</si>
  <si>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</si>
  <si>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</si>
  <si>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</si>
  <si>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</si>
  <si>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</si>
  <si>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</si>
  <si>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</si>
  <si>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</si>
  <si>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</si>
  <si>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</si>
  <si>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</si>
  <si>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</si>
  <si>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</si>
  <si>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</si>
  <si>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</si>
  <si>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</si>
  <si>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</si>
  <si>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</si>
  <si>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</si>
  <si>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</si>
  <si>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</si>
  <si>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</si>
  <si>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</si>
  <si>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</si>
  <si>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</si>
  <si>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</si>
  <si>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</si>
  <si>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</si>
  <si>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</si>
  <si>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</si>
  <si>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</si>
  <si>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</si>
  <si>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</si>
  <si>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</si>
  <si>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</si>
  <si>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</si>
  <si>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</si>
  <si>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</si>
  <si>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</si>
  <si>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</si>
  <si>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</si>
  <si>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</si>
  <si>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</si>
  <si>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</si>
  <si>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</si>
  <si>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</si>
  <si>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</si>
  <si>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</si>
  <si>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</si>
  <si>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</si>
  <si>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</si>
  <si>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</si>
  <si>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</si>
  <si>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</si>
  <si>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</si>
  <si>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</si>
  <si>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</si>
  <si>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</si>
  <si>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</si>
  <si>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</si>
  <si>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</si>
  <si>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</si>
  <si>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</si>
  <si>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</si>
  <si>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</si>
  <si>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</si>
  <si>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</si>
  <si>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</si>
  <si>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</si>
  <si>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</si>
  <si>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</si>
  <si>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</si>
  <si>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</si>
  <si>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</si>
  <si>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</si>
  <si>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</si>
  <si>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</si>
  <si>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</si>
  <si>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</si>
  <si>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</si>
  <si>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</si>
  <si>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</si>
  <si>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</si>
  <si>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</si>
  <si>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</si>
  <si>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</si>
  <si>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</si>
  <si>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</si>
  <si>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</si>
  <si>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</si>
  <si>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</si>
  <si>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</si>
  <si>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</si>
  <si>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</si>
  <si>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</si>
  <si>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</si>
  <si>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</si>
  <si>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</si>
  <si>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</si>
  <si>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</si>
  <si>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</si>
  <si>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</si>
  <si>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</si>
  <si>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</si>
  <si>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</si>
  <si>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</si>
  <si>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</si>
  <si>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</si>
  <si>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</si>
  <si>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</si>
  <si>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</si>
  <si>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</si>
  <si>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</si>
  <si>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</si>
  <si>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</si>
  <si>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</si>
  <si>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</si>
  <si>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</si>
  <si>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</si>
  <si>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</si>
  <si>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</si>
  <si>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</si>
  <si>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</si>
  <si>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</si>
  <si>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</si>
  <si>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</si>
  <si>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</si>
  <si>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</si>
  <si>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</si>
  <si>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</si>
  <si>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</si>
  <si>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</si>
  <si>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</si>
  <si>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</si>
  <si>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</si>
  <si>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</si>
  <si>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</si>
  <si>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</si>
  <si>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</si>
  <si>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</si>
  <si>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</si>
  <si>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</si>
  <si>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</si>
  <si>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</si>
  <si>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</si>
  <si>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</si>
  <si>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</si>
  <si>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</si>
  <si>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</si>
  <si>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</si>
  <si>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</si>
  <si>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</si>
  <si>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</si>
  <si>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</si>
  <si>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</si>
  <si>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</si>
  <si>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</si>
  <si>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</si>
  <si>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</si>
  <si>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</si>
  <si>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</si>
  <si>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</si>
  <si>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</si>
  <si>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</si>
  <si>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</si>
  <si>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</si>
  <si>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</si>
  <si>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</si>
  <si>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</si>
  <si>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</si>
  <si>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</si>
  <si>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</si>
  <si>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</si>
  <si>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</si>
  <si>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</si>
  <si>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</si>
  <si>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</si>
  <si>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</si>
  <si>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</si>
  <si>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</si>
  <si>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</si>
  <si>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</si>
  <si>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</si>
  <si>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</si>
  <si>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</si>
  <si>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</si>
  <si>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</si>
  <si>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</si>
  <si>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</si>
  <si>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</si>
  <si>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</si>
  <si>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</si>
  <si>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</si>
  <si>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</si>
  <si>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</si>
  <si>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</si>
  <si>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</si>
  <si>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</si>
  <si>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</si>
  <si>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</si>
  <si>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</si>
  <si>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</si>
  <si>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</si>
  <si>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</si>
  <si>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</si>
  <si>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</si>
  <si>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</si>
  <si>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</si>
  <si>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</si>
  <si>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</si>
  <si>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</si>
  <si>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</si>
  <si>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</si>
  <si>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</si>
  <si>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</si>
  <si>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</si>
  <si>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</si>
  <si>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</si>
  <si>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</si>
  <si>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</si>
  <si>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</si>
  <si>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</si>
  <si>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</si>
  <si>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</si>
  <si>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</si>
  <si>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</si>
  <si>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</si>
  <si>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</si>
  <si>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</si>
  <si>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</si>
  <si>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</si>
  <si>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</si>
  <si>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</si>
  <si>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</si>
  <si>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</si>
  <si>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</si>
  <si>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</si>
  <si>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</si>
  <si>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</si>
  <si>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</si>
  <si>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</si>
  <si>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</si>
  <si>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</si>
  <si>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</si>
  <si>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</si>
  <si>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</si>
  <si>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</si>
  <si>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</si>
  <si>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</si>
  <si>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</si>
  <si>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</si>
  <si>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</si>
  <si>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</si>
  <si>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</si>
  <si>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</si>
  <si>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</si>
  <si>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</si>
  <si>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</si>
  <si>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</si>
  <si>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</si>
  <si>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</si>
  <si>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</si>
  <si>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</si>
  <si>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</si>
  <si>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</si>
  <si>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</si>
  <si>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</si>
  <si>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</si>
  <si>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</si>
  <si>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</si>
  <si>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</si>
  <si>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</si>
  <si>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</si>
  <si>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</si>
  <si>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</si>
  <si>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</si>
  <si>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</si>
  <si>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</si>
  <si>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</si>
  <si>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</si>
  <si>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</si>
  <si>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</si>
  <si>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</si>
  <si>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</si>
  <si>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</si>
  <si>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</si>
  <si>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</si>
  <si>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</si>
  <si>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</si>
  <si>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</si>
  <si>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</si>
  <si>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</si>
  <si>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</si>
  <si>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</si>
  <si>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</si>
  <si>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</si>
  <si>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</si>
  <si>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</si>
  <si>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</si>
  <si>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</si>
  <si>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</si>
  <si>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</si>
  <si>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</si>
  <si>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</si>
  <si>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</si>
  <si>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</si>
  <si>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</si>
  <si>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</si>
  <si>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</si>
  <si>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</si>
  <si>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</si>
  <si>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</si>
  <si>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</si>
  <si>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</si>
  <si>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</si>
  <si>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</si>
  <si>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</si>
  <si>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</si>
  <si>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</si>
  <si>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</si>
  <si>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</si>
  <si>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</si>
  <si>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</si>
  <si>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</si>
  <si>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</si>
  <si>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</si>
  <si>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</si>
  <si>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</si>
  <si>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</si>
  <si>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</si>
  <si>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</si>
  <si>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</si>
  <si>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</si>
  <si>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</si>
  <si>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</si>
  <si>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</si>
  <si>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</si>
  <si>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</si>
  <si>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</si>
  <si>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</si>
  <si>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</si>
  <si>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</si>
  <si>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</si>
  <si>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</si>
  <si>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</si>
  <si>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</si>
  <si>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</si>
  <si>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</si>
  <si>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</si>
  <si>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</si>
  <si>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</si>
  <si>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</si>
  <si>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</si>
  <si>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</si>
  <si>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</si>
  <si>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</si>
  <si>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</si>
  <si>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</si>
  <si>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</si>
  <si>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</si>
  <si>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</si>
  <si>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</si>
  <si>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</si>
  <si>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</si>
  <si>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</si>
  <si>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</si>
  <si>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</si>
  <si>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</si>
  <si>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</si>
  <si>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</si>
  <si>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</si>
  <si>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</si>
  <si>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</si>
  <si>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</si>
  <si>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</si>
  <si>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</si>
  <si>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</si>
  <si>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</si>
  <si>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</si>
  <si>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</si>
  <si>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</si>
  <si>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</si>
  <si>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</si>
  <si>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</si>
  <si>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</si>
  <si>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</si>
  <si>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</si>
  <si>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</si>
  <si>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</si>
  <si>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</si>
  <si>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</si>
  <si>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</si>
  <si>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</si>
  <si>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</si>
  <si>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</si>
  <si>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</si>
  <si>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</si>
  <si>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</si>
  <si>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</si>
  <si>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</si>
  <si>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</si>
  <si>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</si>
  <si>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</si>
  <si>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</si>
  <si>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</si>
  <si>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</si>
  <si>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</si>
  <si>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</si>
  <si>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</si>
  <si>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</si>
  <si>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</si>
  <si>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</si>
  <si>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</si>
  <si>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</si>
  <si>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</si>
  <si>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</si>
  <si>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</si>
  <si>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</si>
  <si>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</si>
  <si>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</si>
  <si>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</si>
  <si>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</si>
  <si>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</si>
  <si>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</si>
  <si>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</si>
  <si>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</si>
  <si>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</si>
  <si>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</si>
  <si>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</si>
  <si>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</si>
  <si>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</si>
  <si>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</si>
  <si>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</si>
  <si>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</si>
  <si>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</si>
  <si>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</si>
  <si>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</si>
  <si>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</si>
  <si>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</si>
  <si>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</si>
  <si>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</si>
  <si>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</si>
  <si>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</si>
  <si>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</si>
  <si>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</si>
  <si>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</si>
  <si>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</si>
  <si>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</si>
  <si>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</si>
  <si>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</si>
  <si>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</si>
  <si>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</si>
  <si>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</si>
  <si>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</si>
  <si>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</si>
  <si>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</si>
  <si>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</si>
  <si>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</si>
  <si>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</si>
  <si>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</si>
  <si>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</si>
  <si>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</si>
  <si>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</si>
  <si>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</si>
  <si>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</si>
  <si>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</si>
  <si>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</si>
  <si>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</si>
  <si>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</si>
  <si>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</si>
  <si>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</si>
  <si>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</si>
  <si>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</si>
  <si>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</si>
  <si>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</si>
  <si>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</si>
  <si>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</si>
  <si>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</si>
  <si>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</si>
  <si>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</si>
  <si>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</si>
  <si>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</si>
  <si>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</si>
  <si>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</si>
  <si>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</si>
  <si>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</si>
  <si>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</si>
  <si>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</si>
  <si>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</si>
  <si>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</si>
  <si>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</si>
  <si>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</si>
  <si>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</si>
  <si>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</si>
  <si>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</si>
  <si>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</si>
  <si>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</si>
  <si>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</si>
  <si>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</si>
  <si>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</si>
  <si>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</si>
  <si>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</si>
  <si>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</si>
  <si>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</si>
  <si>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</si>
  <si>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</si>
  <si>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</si>
  <si>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</si>
  <si>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</si>
  <si>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</si>
  <si>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</si>
  <si>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</si>
  <si>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</si>
  <si>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</si>
  <si>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</si>
  <si>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</si>
  <si>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</si>
  <si>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</si>
  <si>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</si>
  <si>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</si>
  <si>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</si>
  <si>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</si>
  <si>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</si>
  <si>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</si>
  <si>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</si>
  <si>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</si>
  <si>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</si>
  <si>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</si>
  <si>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</si>
  <si>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</si>
  <si>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</si>
  <si>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</si>
  <si>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</si>
  <si>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</si>
  <si>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</si>
  <si>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</si>
  <si>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</si>
  <si>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</si>
  <si>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</si>
  <si>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</si>
  <si>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</si>
  <si>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</si>
  <si>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</si>
  <si>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</si>
  <si>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</si>
  <si>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</si>
  <si>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</si>
  <si>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</si>
  <si>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</si>
  <si>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</si>
  <si>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</si>
  <si>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</si>
  <si>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</si>
  <si>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</si>
  <si>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</si>
  <si>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</si>
  <si>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</si>
  <si>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</si>
  <si>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</si>
  <si>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</si>
  <si>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</si>
  <si>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</si>
  <si>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</si>
  <si>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</si>
  <si>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</si>
  <si>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</si>
  <si>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</si>
  <si>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</si>
  <si>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</si>
  <si>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</si>
  <si>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</si>
  <si>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</si>
  <si>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</si>
  <si>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</si>
  <si>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</si>
  <si>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</si>
  <si>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</si>
  <si>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</si>
  <si>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</si>
  <si>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</si>
  <si>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</si>
  <si>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</si>
  <si>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</si>
  <si>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</si>
  <si>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</si>
  <si>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</si>
  <si>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</si>
  <si>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</si>
  <si>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</si>
  <si>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</si>
  <si>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</si>
  <si>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</si>
  <si>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</si>
  <si>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</si>
  <si>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</si>
  <si>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</si>
  <si>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</si>
  <si>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</si>
  <si>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</si>
  <si>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</si>
  <si>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</si>
  <si>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</si>
  <si>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</si>
  <si>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</si>
  <si>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</si>
  <si>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</si>
  <si>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</si>
  <si>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</si>
  <si>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</si>
  <si>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</si>
  <si>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</si>
  <si>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</si>
  <si>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</si>
  <si>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</si>
  <si>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</si>
  <si>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</si>
  <si>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</si>
  <si>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</si>
  <si>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</si>
  <si>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</si>
  <si>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</si>
  <si>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</si>
  <si>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</si>
  <si>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</si>
  <si>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</si>
  <si>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</si>
  <si>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</si>
  <si>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</si>
  <si>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</si>
  <si>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</si>
  <si>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</si>
  <si>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</si>
  <si>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</si>
  <si>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</si>
  <si>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</si>
  <si>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</si>
  <si>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</si>
  <si>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</si>
  <si>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</si>
  <si>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</si>
  <si>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</si>
  <si>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</si>
  <si>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</si>
  <si>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</si>
  <si>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</si>
  <si>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</si>
  <si>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</si>
  <si>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</si>
  <si>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</si>
  <si>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</si>
  <si>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</si>
  <si>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</si>
  <si>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</si>
  <si>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</si>
  <si>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</si>
  <si>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</si>
  <si>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</si>
  <si>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</si>
  <si>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</si>
  <si>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</si>
  <si>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</si>
  <si>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</si>
  <si>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</si>
  <si>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</si>
  <si>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</si>
  <si>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</si>
  <si>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</si>
  <si>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</si>
  <si>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</si>
  <si>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</si>
  <si>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</si>
  <si>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</si>
  <si>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</si>
  <si>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</si>
  <si>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</si>
  <si>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</si>
  <si>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</si>
  <si>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</si>
  <si>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</si>
  <si>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</si>
  <si>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</si>
  <si>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</si>
  <si>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</si>
  <si>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</si>
  <si>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</si>
  <si>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</si>
  <si>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</si>
  <si>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</si>
  <si>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</si>
  <si>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</si>
  <si>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</si>
  <si>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</si>
  <si>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</si>
  <si>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</si>
  <si>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</si>
  <si>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</si>
  <si>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</si>
  <si>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</si>
  <si>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</si>
  <si>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</si>
  <si>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</si>
  <si>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</si>
  <si>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</si>
  <si>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</si>
  <si>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</si>
  <si>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</si>
  <si>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</si>
  <si>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</si>
  <si>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</si>
  <si>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</si>
  <si>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</si>
  <si>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</si>
  <si>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</si>
  <si>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</si>
  <si>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</si>
  <si>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</si>
  <si>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</si>
  <si>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</si>
  <si>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</si>
  <si>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</si>
  <si>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</si>
  <si>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</si>
  <si>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</si>
  <si>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</si>
  <si>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</si>
  <si>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</si>
  <si>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</si>
  <si>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</si>
  <si>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</si>
  <si>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</si>
  <si>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</si>
  <si>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</si>
  <si>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</si>
  <si>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</si>
  <si>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</si>
  <si>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</si>
  <si>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</si>
  <si>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</si>
  <si>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</si>
  <si>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</si>
  <si>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</si>
  <si>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</si>
  <si>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</si>
  <si>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</si>
  <si>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</si>
  <si>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</si>
  <si>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</si>
  <si>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</si>
  <si>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</si>
  <si>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</si>
  <si>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</si>
  <si>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</si>
  <si>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</si>
  <si>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</si>
  <si>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</si>
  <si>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</si>
  <si>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</si>
  <si>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</si>
  <si>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</si>
  <si>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</si>
  <si>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</si>
  <si>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</si>
  <si>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</si>
  <si>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</si>
  <si>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</si>
  <si>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</si>
  <si>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</si>
  <si>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</si>
  <si>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</si>
  <si>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</si>
  <si>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</si>
  <si>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</si>
  <si>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</si>
  <si>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</si>
  <si>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</si>
  <si>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</si>
  <si>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</si>
  <si>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</si>
  <si>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</si>
  <si>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</si>
  <si>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</si>
  <si>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</si>
  <si>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</si>
  <si>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</si>
  <si>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</si>
  <si>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</si>
  <si>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</si>
  <si>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</si>
  <si>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</si>
  <si>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</si>
  <si>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</si>
  <si>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</si>
  <si>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</si>
  <si>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</si>
  <si>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</si>
  <si>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</si>
  <si>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</si>
  <si>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</si>
  <si>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</si>
  <si>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</si>
  <si>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</si>
  <si>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</si>
  <si>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</si>
  <si>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</si>
  <si>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</si>
  <si>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</si>
  <si>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</si>
  <si>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</si>
  <si>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</si>
  <si>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</si>
  <si>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</si>
  <si>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</si>
  <si>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</si>
  <si>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</si>
  <si>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</si>
  <si>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</si>
  <si>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</si>
  <si>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</si>
  <si>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</si>
  <si>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</si>
  <si>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</si>
  <si>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</si>
  <si>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</si>
  <si>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</si>
  <si>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</si>
  <si>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</si>
  <si>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</si>
  <si>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</si>
  <si>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</si>
  <si>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</si>
  <si>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</si>
  <si>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</si>
  <si>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</si>
  <si>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</si>
  <si>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</si>
  <si>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</si>
  <si>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</si>
  <si>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</si>
  <si>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</si>
  <si>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</si>
  <si>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</si>
  <si>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</si>
  <si>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</si>
  <si>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</si>
  <si>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</si>
  <si>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</si>
  <si>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</si>
  <si>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</si>
  <si>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</si>
  <si>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</si>
  <si>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</si>
  <si>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</si>
  <si>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</si>
  <si>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</si>
  <si>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</si>
  <si>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</si>
  <si>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</si>
  <si>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</si>
  <si>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</si>
  <si>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</si>
  <si>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</si>
  <si>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</si>
  <si>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</si>
  <si>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</si>
  <si>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</si>
  <si>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</si>
  <si>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</si>
  <si>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</si>
  <si>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</si>
  <si>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</si>
  <si>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</si>
  <si>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</si>
  <si>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</si>
  <si>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</si>
  <si>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</si>
  <si>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</si>
  <si>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</si>
  <si>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</si>
  <si>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</si>
  <si>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</si>
  <si>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</si>
  <si>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</si>
  <si>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</si>
  <si>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</si>
  <si>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</si>
  <si>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</si>
  <si>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</si>
  <si>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</si>
  <si>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</si>
  <si>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</si>
  <si>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</si>
  <si>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</si>
  <si>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</si>
  <si>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</si>
  <si>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</si>
  <si>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</si>
  <si>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</si>
  <si>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</si>
  <si>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</si>
  <si>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</si>
  <si>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</si>
  <si>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</si>
  <si>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</si>
  <si>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</si>
  <si>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</si>
  <si>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</si>
  <si>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</si>
  <si>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</si>
  <si>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</si>
  <si>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</si>
  <si>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</si>
  <si>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</si>
  <si>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</si>
  <si>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</si>
  <si>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</si>
  <si>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</si>
  <si>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</si>
  <si>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</si>
  <si>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</si>
  <si>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</si>
  <si>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</si>
  <si>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</si>
  <si>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</si>
  <si>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</si>
  <si>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</si>
  <si>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</si>
  <si>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</si>
  <si>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</si>
  <si>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</si>
  <si>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</si>
  <si>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</si>
  <si>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</si>
  <si>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</si>
  <si>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</si>
  <si>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</si>
  <si>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</si>
  <si>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</si>
  <si>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</si>
  <si>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</si>
  <si>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</si>
  <si>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</si>
  <si>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</si>
  <si>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</si>
  <si>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</si>
  <si>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</si>
  <si>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</si>
  <si>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</si>
  <si>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</si>
  <si>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</si>
  <si>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</si>
  <si>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</si>
  <si>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</si>
  <si>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</si>
  <si>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</si>
  <si>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</si>
  <si>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</si>
  <si>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</si>
  <si>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</si>
  <si>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</si>
  <si>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</si>
  <si>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</si>
  <si>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</si>
  <si>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</si>
  <si>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</si>
  <si>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</si>
  <si>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</si>
  <si>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</si>
  <si>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</si>
  <si>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</si>
  <si>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</si>
  <si>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</si>
  <si>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</si>
  <si>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</si>
  <si>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</si>
  <si>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</si>
  <si>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</si>
  <si>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</si>
  <si>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</si>
  <si>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</si>
  <si>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</si>
  <si>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</si>
  <si>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</si>
  <si>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</si>
  <si>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</si>
  <si>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</si>
  <si>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</si>
  <si>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</si>
  <si>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</si>
  <si>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</si>
  <si>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</si>
  <si>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</si>
  <si>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</si>
  <si>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</si>
  <si>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</si>
  <si>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</si>
  <si>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</si>
  <si>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</si>
  <si>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</si>
  <si>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</si>
  <si>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</si>
  <si>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</si>
  <si>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</si>
  <si>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</si>
  <si>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</si>
  <si>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</si>
  <si>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</si>
  <si>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</si>
  <si>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</si>
  <si>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</si>
  <si>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</si>
  <si>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</si>
  <si>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</si>
  <si>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</si>
  <si>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</si>
  <si>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</si>
  <si>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</si>
  <si>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</si>
  <si>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</si>
  <si>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</si>
  <si>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</si>
  <si>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</si>
  <si>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</si>
  <si>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</si>
  <si>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</si>
  <si>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</si>
  <si>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</si>
  <si>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</si>
  <si>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</si>
  <si>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</si>
  <si>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</si>
  <si>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</si>
  <si>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</si>
  <si>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</si>
  <si>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</si>
  <si>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</si>
  <si>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</si>
  <si>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</si>
  <si>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</si>
  <si>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</si>
  <si>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</si>
  <si>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</si>
  <si>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</si>
  <si>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</si>
  <si>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</si>
  <si>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</si>
  <si>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</si>
  <si>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</si>
  <si>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</si>
  <si>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</si>
  <si>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</si>
  <si>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</si>
  <si>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</si>
  <si>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</si>
  <si>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</si>
  <si>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</si>
  <si>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</si>
  <si>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</si>
  <si>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</si>
  <si>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</si>
  <si>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</si>
  <si>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</si>
  <si>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</si>
  <si>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</si>
  <si>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</si>
  <si>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</si>
  <si>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</si>
  <si>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</si>
  <si>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</si>
  <si>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</si>
  <si>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</si>
  <si>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</si>
  <si>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</si>
  <si>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</si>
  <si>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</si>
  <si>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</si>
  <si>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</si>
  <si>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</si>
  <si>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</si>
  <si>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</si>
  <si>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</si>
  <si>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</si>
  <si>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</si>
  <si>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</si>
  <si>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</si>
  <si>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</si>
  <si>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</si>
  <si>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</si>
  <si>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</si>
  <si>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</si>
  <si>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</si>
  <si>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</si>
  <si>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</si>
  <si>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</si>
  <si>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</si>
  <si>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</si>
  <si>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</si>
  <si>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</si>
  <si>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</si>
  <si>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</si>
  <si>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</si>
  <si>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</si>
  <si>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</si>
  <si>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</si>
  <si>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</si>
  <si>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</si>
  <si>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</si>
  <si>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</si>
  <si>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</si>
  <si>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</si>
  <si>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</si>
  <si>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</si>
  <si>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</si>
  <si>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</si>
  <si>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</si>
  <si>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</si>
  <si>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</si>
  <si>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</si>
  <si>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</si>
  <si>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</si>
  <si>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</si>
  <si>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</si>
  <si>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</si>
  <si>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</si>
  <si>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</si>
  <si>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</si>
  <si>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</si>
  <si>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</si>
  <si>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</si>
  <si>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</si>
  <si>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</si>
  <si>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</si>
  <si>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</si>
  <si>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</si>
  <si>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</si>
  <si>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</si>
  <si>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</si>
  <si>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</si>
  <si>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</si>
  <si>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</si>
  <si>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</si>
  <si>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</si>
  <si>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</si>
  <si>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</si>
  <si>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</si>
  <si>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</si>
  <si>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</si>
  <si>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</si>
  <si>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</si>
  <si>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</si>
  <si>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</si>
  <si>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</si>
  <si>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</si>
  <si>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</si>
  <si>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</si>
  <si>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</si>
  <si>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</si>
  <si>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</si>
  <si>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</si>
  <si>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</si>
  <si>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</si>
  <si>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</si>
  <si>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</si>
  <si>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</si>
  <si>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</si>
  <si>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</si>
  <si>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</si>
  <si>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</si>
  <si>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</si>
  <si>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</si>
  <si>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</si>
  <si>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</si>
  <si>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</si>
  <si>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</si>
  <si>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</si>
  <si>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</si>
  <si>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</si>
  <si>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</si>
  <si>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</si>
  <si>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</si>
  <si>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</si>
  <si>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</si>
  <si>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</si>
  <si>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</si>
  <si>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</si>
  <si>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</si>
  <si>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</si>
  <si>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</si>
  <si>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</si>
  <si>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</si>
  <si>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</si>
  <si>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</si>
  <si>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</si>
  <si>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</si>
  <si>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</si>
  <si>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</si>
  <si>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</si>
  <si>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</si>
  <si>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</si>
  <si>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</si>
  <si>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</si>
  <si>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</si>
  <si>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</si>
  <si>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</si>
  <si>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</si>
  <si>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</si>
  <si>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</si>
  <si>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</si>
  <si>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</si>
  <si>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</si>
  <si>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</si>
  <si>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</si>
  <si>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</si>
  <si>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</si>
  <si>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</si>
  <si>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</si>
  <si>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</si>
  <si>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</si>
  <si>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</si>
  <si>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</si>
  <si>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</si>
  <si>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</si>
  <si>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</si>
  <si>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</si>
  <si>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</si>
  <si>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</si>
  <si>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</si>
  <si>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</si>
  <si>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</si>
  <si>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</si>
  <si>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</si>
  <si>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</si>
  <si>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</si>
  <si>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</si>
  <si>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</si>
  <si>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</si>
  <si>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</si>
  <si>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</si>
  <si>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</si>
  <si>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</si>
  <si>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</si>
  <si>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</si>
  <si>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</si>
  <si>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</si>
  <si>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</si>
  <si>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</si>
  <si>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</si>
  <si>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</si>
  <si>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</si>
  <si>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</si>
  <si>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</si>
  <si>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</si>
  <si>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</si>
  <si>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</si>
  <si>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</si>
  <si>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</si>
  <si>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</si>
  <si>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</si>
  <si>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</si>
  <si>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</si>
  <si>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</si>
  <si>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</si>
  <si>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</si>
  <si>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</si>
  <si>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</si>
  <si>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</si>
  <si>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</si>
  <si>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</si>
  <si>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</si>
  <si>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</si>
  <si>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</si>
  <si>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</si>
  <si>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</si>
  <si>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</si>
  <si>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</si>
  <si>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</si>
  <si>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</si>
  <si>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</si>
  <si>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</si>
  <si>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</si>
  <si>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</si>
  <si>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</si>
  <si>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</si>
  <si>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</si>
  <si>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</si>
  <si>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</si>
  <si>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</si>
  <si>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</si>
  <si>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</si>
  <si>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</si>
  <si>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</si>
  <si>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</si>
  <si>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</si>
  <si>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</si>
  <si>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</si>
  <si>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</si>
  <si>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</si>
  <si>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</si>
  <si>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</si>
  <si>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</si>
  <si>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</si>
  <si>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</si>
  <si>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</si>
  <si>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</si>
  <si>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</si>
  <si>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</si>
  <si>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</si>
  <si>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</si>
  <si>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</si>
  <si>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</si>
  <si>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</si>
  <si>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</si>
  <si>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</si>
  <si>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</si>
  <si>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</si>
  <si>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</si>
  <si>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</si>
  <si>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</si>
  <si>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</si>
  <si>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</si>
  <si>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</si>
  <si>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</si>
  <si>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</si>
  <si>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</si>
  <si>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</si>
  <si>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</si>
  <si>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</si>
  <si>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</si>
  <si>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</si>
  <si>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</si>
  <si>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</si>
  <si>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</si>
  <si>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</si>
  <si>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</si>
  <si>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</si>
  <si>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</si>
  <si>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</si>
  <si>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</si>
  <si>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</si>
  <si>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</si>
  <si>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</si>
  <si>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</si>
  <si>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</si>
  <si>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</si>
  <si>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</si>
  <si>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</si>
  <si>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</si>
  <si>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</si>
  <si>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</si>
  <si>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</si>
  <si>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</si>
  <si>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</si>
  <si>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</si>
  <si>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</si>
  <si>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</si>
  <si>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</si>
  <si>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</si>
  <si>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</si>
  <si>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</si>
  <si>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</si>
  <si>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</si>
  <si>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</si>
  <si>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</si>
  <si>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</si>
  <si>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</si>
  <si>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</si>
  <si>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</si>
  <si>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</si>
  <si>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</si>
  <si>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</si>
  <si>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</si>
  <si>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</si>
  <si>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</si>
  <si>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</si>
  <si>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</si>
  <si>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</si>
  <si>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</si>
  <si>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</si>
  <si>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</si>
  <si>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</si>
  <si>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</si>
  <si>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</si>
  <si>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</si>
  <si>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</si>
  <si>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</si>
  <si>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</si>
  <si>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</si>
  <si>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</si>
  <si>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</si>
  <si>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</si>
  <si>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</si>
  <si>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</si>
  <si>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</si>
  <si>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</si>
  <si>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</si>
  <si>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</si>
  <si>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</si>
  <si>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</si>
  <si>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</si>
  <si>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</si>
  <si>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</si>
  <si>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</si>
  <si>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</si>
  <si>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</si>
  <si>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</si>
  <si>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</si>
  <si>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</si>
  <si>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</si>
  <si>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</si>
  <si>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</si>
  <si>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</si>
  <si>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</si>
  <si>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</si>
  <si>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</si>
  <si>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</si>
  <si>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</si>
  <si>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</si>
  <si>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</si>
  <si>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</si>
  <si>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</si>
  <si>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</si>
  <si>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</si>
  <si>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</si>
  <si>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</si>
  <si>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</si>
  <si>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</si>
  <si>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</si>
  <si>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</si>
  <si>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</si>
  <si>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</si>
  <si>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</si>
  <si>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</si>
  <si>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</si>
  <si>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</si>
  <si>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</si>
  <si>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</si>
  <si>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</si>
  <si>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</si>
  <si>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</si>
  <si>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</si>
  <si>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</si>
  <si>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</si>
  <si>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</si>
  <si>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</si>
  <si>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</si>
  <si>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</si>
  <si>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</si>
  <si>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</si>
  <si>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</si>
  <si>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</si>
  <si>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</si>
  <si>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</si>
  <si>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</si>
  <si>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</si>
  <si>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</si>
  <si>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</si>
  <si>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</si>
  <si>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</si>
  <si>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</si>
  <si>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</si>
  <si>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</si>
  <si>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</si>
  <si>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</si>
  <si>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</si>
  <si>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</si>
  <si>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</si>
  <si>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</si>
  <si>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</si>
  <si>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</si>
  <si>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</si>
  <si>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</si>
  <si>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</si>
  <si>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</si>
  <si>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</si>
  <si>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</si>
  <si>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</si>
  <si>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</si>
  <si>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</si>
  <si>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</si>
  <si>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</si>
  <si>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</si>
  <si>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</si>
  <si>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</si>
  <si>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</si>
  <si>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</si>
  <si>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</si>
  <si>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</si>
  <si>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</si>
  <si>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</si>
  <si>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</si>
  <si>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</si>
  <si>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</si>
  <si>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</si>
  <si>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</si>
  <si>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</si>
  <si>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</si>
  <si>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</si>
  <si>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</si>
  <si>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</si>
  <si>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</si>
  <si>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</si>
  <si>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</si>
  <si>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</si>
  <si>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</si>
  <si>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</si>
  <si>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</si>
  <si>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</si>
  <si>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</si>
  <si>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</si>
  <si>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</si>
  <si>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</si>
  <si>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</si>
  <si>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</si>
  <si>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</si>
  <si>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</si>
  <si>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</si>
  <si>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</si>
  <si>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</si>
  <si>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</si>
  <si>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</si>
  <si>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</si>
  <si>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</si>
  <si>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</si>
  <si>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</si>
  <si>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</si>
  <si>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</si>
  <si>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</si>
  <si>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</si>
  <si>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</si>
  <si>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</si>
  <si>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</si>
  <si>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</si>
  <si>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</si>
  <si>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</si>
  <si>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</si>
  <si>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</si>
  <si>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</si>
  <si>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</si>
  <si>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</si>
  <si>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</si>
  <si>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</si>
  <si>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</si>
  <si>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</si>
  <si>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</si>
  <si>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</si>
  <si>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</si>
  <si>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</si>
  <si>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</si>
  <si>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</si>
  <si>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</si>
  <si>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</si>
  <si>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</si>
  <si>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</si>
  <si>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</si>
  <si>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</si>
  <si>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</si>
  <si>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</si>
  <si>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</si>
  <si>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</si>
  <si>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</si>
  <si>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</si>
  <si>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</si>
  <si>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</si>
  <si>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</si>
  <si>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</si>
  <si>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</si>
  <si>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</si>
  <si>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</si>
  <si>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</si>
  <si>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</si>
  <si>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</si>
  <si>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</si>
  <si>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</si>
  <si>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</si>
  <si>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</si>
  <si>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</si>
  <si>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</si>
  <si>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</si>
  <si>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</si>
  <si>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</si>
  <si>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</si>
  <si>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</si>
  <si>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</si>
  <si>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</si>
  <si>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</si>
  <si>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</si>
  <si>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</si>
  <si>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</si>
  <si>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</si>
  <si>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</si>
  <si>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</si>
  <si>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</si>
  <si>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</si>
  <si>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</si>
  <si>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</si>
  <si>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</si>
  <si>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</si>
  <si>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</si>
  <si>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</si>
  <si>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</si>
  <si>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</si>
  <si>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</si>
  <si>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</si>
  <si>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</si>
  <si>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</si>
  <si>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</si>
  <si>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</si>
  <si>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</si>
  <si>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</si>
  <si>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</si>
  <si>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</si>
  <si>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</si>
  <si>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</si>
  <si>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</si>
  <si>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</si>
  <si>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</si>
  <si>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</si>
  <si>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</si>
  <si>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</si>
  <si>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</si>
  <si>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</si>
  <si>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</si>
  <si>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</si>
  <si>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</si>
  <si>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</si>
  <si>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</si>
  <si>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</si>
  <si>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</si>
  <si>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</si>
  <si>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</si>
  <si>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</si>
  <si>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</si>
  <si>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</si>
  <si>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</si>
  <si>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</si>
  <si>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</si>
  <si>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</si>
  <si>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</si>
  <si>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</si>
  <si>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</si>
  <si>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</si>
  <si>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</si>
  <si>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</si>
  <si>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</si>
  <si>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</si>
  <si>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</si>
  <si>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</si>
  <si>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</si>
  <si>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</si>
  <si>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</si>
  <si>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</si>
  <si>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</si>
  <si>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</si>
  <si>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</si>
  <si>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</si>
  <si>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</si>
  <si>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</si>
  <si>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</si>
  <si>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</si>
  <si>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</si>
  <si>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</si>
  <si>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</si>
  <si>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</si>
  <si>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</si>
  <si>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</si>
  <si>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</si>
  <si>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</si>
  <si>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</si>
  <si>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</si>
  <si>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</si>
  <si>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</si>
  <si>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</si>
  <si>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</si>
  <si>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</si>
  <si>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</si>
  <si>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</si>
  <si>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</si>
  <si>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</si>
  <si>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</si>
  <si>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</si>
  <si>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</si>
  <si>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</si>
  <si>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</si>
  <si>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</si>
  <si>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</si>
  <si>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</si>
  <si>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</si>
  <si>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</si>
  <si>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</si>
  <si>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</si>
  <si>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</si>
  <si>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</si>
  <si>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</si>
  <si>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</si>
  <si>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</si>
  <si>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</si>
  <si>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</si>
  <si>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</si>
  <si>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</si>
  <si>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</si>
  <si>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</si>
  <si>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</si>
  <si>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</si>
  <si>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</si>
  <si>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</si>
  <si>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</si>
  <si>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</si>
  <si>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</si>
  <si>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</si>
  <si>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</si>
  <si>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</si>
  <si>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</si>
  <si>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</si>
  <si>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</si>
  <si>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</si>
  <si>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</si>
  <si>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</si>
  <si>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</si>
  <si>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</si>
  <si>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</si>
  <si>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</si>
  <si>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</si>
  <si>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</si>
  <si>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</si>
  <si>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</si>
  <si>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</si>
  <si>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</si>
  <si>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</si>
  <si>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</si>
  <si>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</si>
  <si>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</si>
  <si>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</si>
  <si>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</si>
  <si>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</si>
  <si>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</si>
  <si>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</si>
  <si>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</si>
  <si>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</si>
  <si>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</si>
  <si>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</si>
  <si>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</si>
  <si>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</si>
  <si>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</si>
  <si>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</si>
  <si>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</si>
  <si>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</si>
  <si>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</si>
  <si>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</si>
  <si>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</si>
  <si>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</si>
  <si>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</si>
  <si>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</si>
  <si>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</si>
  <si>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</si>
  <si>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</si>
  <si>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</si>
  <si>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</si>
  <si>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</si>
  <si>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</si>
  <si>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</si>
  <si>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</si>
  <si>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</si>
  <si>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</si>
  <si>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</si>
  <si>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</si>
  <si>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</si>
  <si>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</si>
  <si>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</si>
  <si>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</si>
  <si>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</si>
  <si>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</si>
  <si>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</si>
  <si>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</si>
  <si>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</si>
  <si>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</si>
  <si>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</si>
  <si>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</si>
  <si>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</si>
  <si>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</si>
  <si>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</si>
  <si>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</si>
  <si>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</si>
  <si>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</si>
  <si>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</si>
  <si>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</si>
  <si>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</si>
  <si>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</si>
  <si>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</si>
  <si>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</si>
  <si>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</si>
  <si>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</si>
  <si>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</si>
  <si>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</si>
  <si>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</si>
  <si>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</si>
  <si>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</si>
  <si>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</si>
  <si>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</si>
  <si>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</si>
  <si>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</si>
  <si>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</si>
  <si>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</si>
  <si>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</si>
  <si>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</si>
  <si>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</si>
  <si>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</si>
  <si>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</si>
  <si>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</si>
  <si>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</si>
  <si>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</si>
  <si>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</si>
  <si>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</si>
  <si>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</si>
  <si>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</si>
  <si>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</si>
  <si>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</si>
  <si>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</si>
  <si>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</si>
  <si>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</si>
  <si>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</si>
  <si>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</si>
  <si>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</si>
  <si>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</si>
  <si>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</si>
  <si>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</si>
  <si>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</si>
  <si>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</si>
  <si>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</si>
  <si>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</si>
  <si>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</si>
  <si>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</si>
  <si>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</si>
  <si>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</si>
  <si>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</si>
  <si>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</si>
  <si>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</si>
  <si>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</si>
  <si>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</si>
  <si>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</si>
  <si>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</si>
  <si>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</si>
  <si>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</si>
  <si>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</si>
  <si>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</si>
  <si>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</si>
  <si>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</si>
  <si>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</si>
  <si>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</si>
  <si>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</si>
  <si>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</si>
  <si>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</si>
  <si>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</si>
  <si>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</si>
  <si>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</si>
  <si>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</si>
  <si>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</si>
  <si>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</si>
  <si>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</si>
  <si>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</si>
  <si>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</si>
  <si>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</si>
  <si>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</si>
  <si>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</si>
  <si>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</si>
  <si>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</si>
  <si>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</si>
  <si>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</si>
  <si>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</si>
  <si>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</si>
  <si>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</si>
  <si>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</si>
  <si>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</si>
  <si>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</si>
  <si>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</si>
  <si>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</si>
  <si>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</si>
  <si>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</si>
  <si>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</si>
  <si>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</si>
  <si>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</si>
  <si>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</si>
  <si>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</si>
  <si>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</si>
  <si>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</si>
  <si>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</si>
  <si>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</si>
  <si>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</si>
  <si>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</si>
  <si>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</si>
  <si>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</si>
  <si>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</si>
  <si>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</si>
  <si>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</si>
  <si>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</si>
  <si>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</si>
  <si>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</si>
  <si>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</si>
  <si>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</si>
  <si>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</si>
  <si>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</si>
  <si>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</si>
  <si>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</si>
  <si>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</si>
  <si>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</si>
  <si>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</si>
  <si>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</si>
  <si>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</si>
  <si>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</si>
  <si>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</si>
  <si>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</si>
  <si>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</si>
  <si>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</si>
  <si>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</si>
  <si>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</si>
  <si>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</si>
  <si>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</si>
  <si>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</si>
  <si>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</si>
  <si>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</si>
  <si>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</si>
  <si>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</si>
  <si>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</si>
  <si>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</si>
  <si>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</si>
  <si>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</si>
  <si>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</si>
  <si>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</si>
  <si>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</si>
  <si>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</si>
  <si>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</si>
  <si>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</si>
  <si>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</si>
  <si>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</si>
  <si>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</si>
  <si>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</si>
  <si>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</si>
  <si>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</si>
  <si>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</si>
  <si>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</si>
  <si>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</si>
  <si>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</si>
  <si>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</si>
  <si>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</si>
  <si>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</si>
  <si>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</si>
  <si>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</si>
  <si>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</si>
  <si>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</si>
  <si>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</si>
  <si>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</si>
  <si>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</si>
  <si>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</si>
  <si>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</si>
  <si>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</si>
  <si>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</si>
  <si>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</si>
  <si>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</si>
  <si>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</si>
  <si>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</si>
  <si>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</si>
  <si>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</si>
  <si>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</si>
  <si>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</si>
  <si>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</si>
  <si>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</si>
  <si>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</si>
  <si>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</si>
  <si>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</si>
  <si>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</si>
  <si>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</si>
  <si>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</si>
  <si>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</si>
  <si>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</si>
  <si>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</si>
  <si>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</si>
  <si>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</si>
  <si>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</si>
  <si>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</si>
  <si>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</si>
  <si>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</si>
  <si>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</si>
  <si>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</si>
  <si>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</si>
  <si>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</si>
  <si>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</si>
  <si>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</si>
  <si>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</si>
  <si>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</si>
  <si>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</si>
  <si>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</si>
  <si>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</si>
  <si>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</si>
  <si>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</si>
  <si>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</si>
  <si>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</si>
  <si>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</si>
  <si>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</si>
  <si>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</si>
  <si>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</si>
  <si>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</si>
  <si>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</si>
  <si>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</si>
  <si>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</si>
  <si>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</si>
  <si>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</si>
  <si>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</si>
  <si>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</si>
  <si>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</si>
  <si>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</si>
  <si>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</si>
  <si>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</si>
  <si>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</si>
  <si>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</si>
  <si>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</si>
  <si>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</si>
  <si>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</si>
  <si>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</si>
  <si>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</si>
  <si>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</si>
  <si>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</si>
  <si>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</si>
  <si>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</si>
  <si>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</si>
  <si>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</si>
  <si>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</si>
  <si>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</si>
  <si>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</si>
  <si>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</si>
  <si>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</si>
  <si>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</si>
  <si>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</si>
  <si>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</si>
  <si>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</si>
  <si>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</si>
  <si>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</si>
  <si>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</si>
  <si>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</si>
  <si>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</si>
  <si>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</si>
  <si>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</si>
  <si>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</si>
  <si>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</si>
  <si>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</si>
  <si>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</si>
  <si>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</si>
  <si>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</si>
  <si>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</si>
  <si>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</si>
  <si>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</si>
  <si>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</si>
  <si>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</si>
  <si>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</si>
  <si>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</si>
  <si>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</si>
  <si>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</si>
  <si>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</si>
  <si>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</si>
  <si>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</si>
  <si>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</si>
  <si>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</si>
  <si>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</si>
  <si>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</si>
  <si>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</si>
  <si>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</si>
  <si>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</si>
  <si>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</si>
  <si>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</si>
  <si>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</si>
  <si>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</si>
  <si>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</si>
  <si>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</si>
  <si>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</si>
  <si>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</si>
  <si>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</si>
  <si>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</si>
  <si>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</si>
  <si>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</si>
  <si>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</si>
  <si>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</si>
  <si>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</si>
  <si>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</si>
  <si>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</si>
  <si>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</si>
  <si>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</si>
  <si>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</si>
  <si>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</si>
  <si>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</si>
  <si>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</si>
  <si>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</si>
  <si>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</si>
  <si>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</si>
  <si>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</si>
  <si>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</si>
  <si>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</si>
  <si>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</si>
  <si>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</si>
  <si>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</si>
  <si>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</si>
  <si>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</si>
  <si>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</si>
  <si>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</si>
  <si>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</si>
  <si>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</si>
  <si>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</si>
  <si>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</si>
  <si>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</si>
  <si>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</si>
  <si>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</si>
  <si>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</si>
  <si>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</si>
  <si>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</si>
  <si>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</si>
  <si>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</si>
  <si>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</si>
  <si>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</si>
  <si>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</si>
  <si>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</si>
  <si>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</si>
  <si>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</si>
  <si>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</si>
  <si>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</si>
  <si>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</si>
  <si>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</si>
  <si>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</si>
  <si>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</si>
  <si>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</si>
  <si>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</si>
  <si>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</si>
  <si>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</si>
  <si>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</si>
  <si>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</si>
  <si>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</si>
  <si>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</si>
  <si>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</si>
  <si>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</si>
  <si>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</si>
  <si>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</si>
  <si>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</si>
  <si>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</si>
  <si>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</si>
  <si>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</si>
  <si>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</si>
  <si>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</si>
  <si>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</si>
  <si>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</si>
  <si>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</si>
  <si>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</si>
  <si>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</si>
  <si>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</si>
  <si>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</si>
  <si>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</si>
  <si>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</si>
  <si>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</si>
  <si>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</si>
  <si>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</si>
  <si>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</si>
  <si>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</si>
  <si>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</si>
  <si>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</si>
  <si>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</si>
  <si>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</si>
  <si>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</si>
  <si>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</si>
  <si>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</si>
  <si>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</si>
  <si>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</si>
  <si>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</si>
  <si>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</si>
  <si>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</si>
  <si>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</si>
  <si>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</si>
  <si>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</si>
  <si>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</si>
  <si>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</si>
  <si>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</si>
  <si>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</si>
  <si>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</si>
  <si>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</si>
  <si>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</si>
  <si>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</si>
  <si>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</si>
  <si>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</si>
  <si>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</si>
  <si>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</si>
  <si>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</si>
  <si>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</si>
  <si>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</si>
  <si>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</si>
  <si>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</si>
  <si>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</si>
  <si>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</si>
  <si>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</si>
  <si>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</si>
  <si>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</si>
  <si>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</si>
  <si>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</si>
  <si>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</si>
  <si>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</si>
  <si>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</si>
  <si>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</si>
  <si>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</si>
  <si>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</si>
  <si>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</si>
  <si>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</si>
  <si>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</si>
  <si>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</si>
  <si>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</si>
  <si>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</si>
  <si>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</si>
  <si>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</si>
  <si>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</si>
  <si>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</si>
  <si>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</si>
  <si>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</si>
  <si>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</si>
  <si>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</si>
  <si>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</si>
  <si>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</si>
  <si>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</si>
  <si>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</si>
  <si>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</si>
  <si>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</si>
  <si>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</si>
  <si>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</si>
  <si>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</si>
  <si>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</si>
  <si>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</si>
  <si>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</si>
  <si>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</si>
  <si>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</si>
  <si>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</si>
  <si>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</si>
  <si>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</si>
  <si>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</si>
  <si>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</si>
  <si>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</si>
  <si>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</si>
  <si>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</si>
  <si>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</si>
  <si>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</si>
  <si>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</si>
  <si>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</si>
  <si>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</si>
  <si>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</si>
  <si>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</si>
  <si>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</si>
  <si>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</si>
  <si>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</si>
  <si>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</si>
  <si>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</si>
  <si>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</si>
  <si>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</si>
  <si>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</si>
  <si>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</si>
  <si>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</si>
  <si>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</si>
  <si>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</si>
  <si>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</si>
  <si>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</si>
  <si>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</si>
  <si>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</si>
  <si>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</si>
  <si>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</si>
  <si>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</si>
  <si>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</si>
  <si>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</si>
  <si>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</si>
  <si>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</si>
  <si>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</si>
  <si>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</si>
  <si>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</si>
  <si>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</si>
  <si>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</si>
  <si>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</si>
  <si>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</si>
  <si>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</si>
  <si>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</si>
  <si>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</si>
  <si>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</si>
  <si>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</si>
  <si>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</si>
  <si>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</si>
  <si>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</si>
  <si>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</si>
  <si>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</si>
  <si>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</si>
  <si>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</si>
  <si>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</si>
  <si>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</si>
  <si>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</si>
  <si>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</si>
  <si>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</si>
  <si>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</si>
  <si>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</si>
  <si>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</si>
  <si>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</si>
  <si>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</si>
  <si>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</si>
  <si>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</si>
  <si>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</si>
  <si>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</si>
  <si>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</si>
  <si>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</si>
  <si>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</si>
  <si>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</si>
  <si>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</si>
  <si>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</si>
  <si>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</si>
  <si>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</si>
  <si>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</si>
  <si>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</si>
  <si>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</si>
  <si>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</si>
  <si>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</si>
  <si>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</si>
  <si>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</si>
  <si>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</si>
  <si>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</si>
  <si>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</si>
  <si>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</si>
  <si>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</si>
  <si>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</si>
  <si>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</si>
  <si>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</si>
  <si>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</si>
  <si>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</si>
  <si>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</si>
  <si>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</si>
  <si>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</si>
  <si>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</si>
  <si>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</si>
  <si>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</si>
  <si>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</si>
  <si>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</si>
  <si>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</si>
  <si>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</si>
  <si>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</si>
  <si>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</si>
  <si>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</si>
  <si>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</si>
  <si>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</si>
  <si>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</si>
  <si>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</si>
  <si>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</si>
  <si>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</si>
  <si>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</si>
  <si>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</si>
  <si>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</si>
  <si>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</si>
  <si>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</si>
  <si>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</si>
  <si>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</si>
  <si>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</si>
  <si>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</si>
  <si>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</si>
  <si>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</si>
  <si>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</si>
  <si>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</si>
  <si>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</si>
  <si>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</si>
  <si>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</si>
  <si>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</si>
  <si>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</si>
  <si>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</si>
  <si>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</si>
  <si>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</si>
  <si>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</si>
  <si>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</si>
  <si>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</si>
  <si>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</si>
  <si>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</si>
  <si>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</si>
  <si>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</si>
  <si>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</si>
  <si>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</si>
  <si>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</si>
  <si>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</si>
  <si>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</si>
  <si>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</si>
  <si>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</si>
  <si>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</si>
  <si>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</si>
  <si>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</si>
  <si>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</si>
  <si>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</si>
  <si>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</si>
  <si>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</si>
  <si>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</si>
  <si>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</si>
  <si>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</si>
  <si>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</si>
  <si>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</si>
  <si>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</si>
  <si>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</si>
  <si>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</si>
  <si>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</si>
  <si>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</si>
  <si>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</si>
  <si>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</si>
  <si>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</si>
  <si>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</si>
  <si>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</si>
  <si>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</si>
  <si>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</si>
  <si>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</si>
  <si>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</si>
  <si>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</si>
  <si>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</si>
  <si>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</si>
  <si>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</si>
  <si>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</si>
  <si>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</si>
  <si>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</si>
  <si>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</si>
  <si>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</si>
  <si>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</si>
  <si>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</si>
  <si>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</si>
  <si>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</si>
  <si>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</si>
  <si>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</si>
  <si>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</si>
  <si>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</si>
  <si>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</si>
  <si>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</si>
  <si>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</si>
  <si>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</si>
  <si>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</si>
  <si>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</si>
  <si>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</si>
  <si>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</si>
  <si>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</si>
  <si>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</si>
  <si>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</si>
  <si>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</si>
  <si>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</si>
  <si>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</si>
  <si>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</si>
  <si>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</si>
  <si>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</si>
  <si>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</si>
  <si>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</si>
  <si>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</si>
  <si>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</si>
  <si>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</si>
  <si>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</si>
  <si>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</si>
  <si>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</si>
  <si>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</si>
  <si>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</si>
  <si>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</si>
  <si>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</si>
  <si>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</si>
  <si>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</si>
  <si>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</si>
  <si>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</si>
  <si>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</si>
  <si>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</si>
  <si>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</si>
  <si>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</si>
  <si>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</si>
  <si>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</si>
  <si>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</si>
  <si>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</si>
  <si>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</si>
  <si>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</si>
  <si>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</si>
  <si>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</si>
  <si>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</si>
  <si>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</si>
  <si>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</si>
  <si>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</si>
  <si>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</si>
  <si>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</si>
  <si>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</si>
  <si>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</si>
  <si>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</si>
  <si>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</si>
  <si>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</si>
  <si>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</si>
  <si>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</si>
  <si>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</si>
  <si>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</si>
  <si>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</si>
  <si>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</si>
  <si>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</si>
  <si>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</si>
  <si>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</si>
  <si>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</si>
  <si>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</si>
  <si>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</si>
  <si>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</si>
  <si>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</si>
  <si>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</si>
  <si>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</si>
  <si>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</si>
  <si>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</si>
  <si>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</si>
  <si>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</si>
  <si>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</si>
  <si>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</si>
  <si>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</si>
  <si>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</si>
  <si>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</si>
  <si>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</si>
  <si>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</si>
  <si>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</si>
  <si>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</si>
  <si>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</si>
  <si>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</si>
  <si>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</si>
  <si>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</si>
  <si>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</si>
  <si>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</si>
  <si>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</si>
  <si>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</si>
  <si>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</si>
  <si>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</si>
  <si>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</si>
  <si>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</si>
  <si>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</si>
  <si>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</si>
  <si>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</si>
  <si>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</si>
  <si>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</si>
  <si>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</si>
  <si>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</si>
  <si>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</si>
  <si>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</si>
  <si>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</si>
  <si>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</si>
  <si>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</si>
  <si>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</si>
  <si>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</si>
  <si>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</si>
  <si>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</si>
  <si>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</si>
  <si>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</si>
  <si>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</si>
  <si>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</si>
  <si>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</si>
  <si>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</si>
  <si>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</si>
  <si>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</si>
  <si>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</si>
  <si>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</si>
  <si>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</si>
  <si>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</si>
  <si>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</si>
  <si>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</si>
  <si>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</si>
  <si>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</si>
  <si>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</si>
  <si>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</si>
  <si>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</si>
  <si>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</si>
  <si>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</si>
  <si>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</si>
  <si>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</si>
  <si>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</si>
  <si>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</si>
  <si>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</si>
  <si>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</si>
  <si>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</si>
  <si>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</si>
  <si>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</si>
  <si>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</si>
  <si>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</si>
  <si>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</si>
  <si>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</si>
  <si>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</si>
  <si>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</si>
  <si>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</si>
  <si>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</si>
  <si>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</si>
  <si>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</si>
  <si>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</si>
  <si>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</si>
  <si>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</si>
  <si>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</si>
  <si>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</si>
  <si>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</si>
  <si>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</si>
  <si>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</si>
  <si>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</si>
  <si>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</si>
  <si>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</si>
  <si>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</si>
  <si>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</si>
  <si>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</si>
  <si>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</si>
  <si>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</si>
  <si>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</si>
  <si>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</si>
  <si>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</si>
  <si>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</si>
  <si>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</si>
  <si>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</si>
  <si>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</si>
  <si>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</si>
  <si>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</si>
  <si>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</si>
  <si>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</si>
  <si>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</si>
  <si>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</si>
  <si>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</si>
  <si>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</si>
  <si>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</si>
  <si>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</si>
  <si>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</si>
  <si>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</si>
  <si>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</si>
  <si>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</si>
  <si>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</si>
  <si>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</si>
  <si>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</si>
  <si>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</si>
  <si>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</si>
  <si>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</si>
  <si>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</si>
  <si>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</si>
  <si>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</si>
  <si>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</si>
  <si>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</si>
  <si>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</si>
  <si>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</si>
  <si>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</si>
  <si>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</si>
  <si>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</si>
  <si>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</si>
  <si>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</si>
  <si>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</si>
  <si>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</si>
  <si>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</si>
  <si>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</si>
  <si>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</si>
  <si>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</si>
  <si>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</si>
  <si>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</si>
  <si>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</si>
  <si>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</si>
  <si>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</si>
  <si>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</si>
  <si>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</si>
  <si>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</si>
  <si>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</si>
  <si>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</si>
  <si>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</si>
  <si>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</si>
  <si>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</si>
  <si>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</si>
  <si>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</si>
  <si>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</si>
  <si>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</si>
  <si>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</si>
  <si>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</si>
  <si>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</si>
  <si>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</si>
  <si>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</si>
  <si>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</si>
  <si>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</si>
  <si>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</si>
  <si>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</si>
  <si>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</si>
  <si>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</si>
  <si>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</si>
  <si>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</si>
  <si>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</si>
  <si>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</si>
  <si>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</si>
  <si>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</si>
  <si>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</si>
  <si>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</si>
  <si>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</si>
  <si>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</si>
  <si>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</si>
  <si>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</si>
  <si>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</si>
  <si>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</si>
  <si>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</si>
  <si>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</si>
  <si>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</si>
  <si>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</si>
  <si>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</si>
  <si>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</si>
  <si>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</si>
  <si>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</si>
  <si>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</si>
  <si>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</si>
  <si>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</si>
  <si>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</si>
  <si>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</si>
  <si>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</si>
  <si>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</si>
  <si>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</si>
  <si>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</si>
  <si>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</si>
  <si>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</si>
  <si>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</si>
  <si>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</si>
  <si>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</si>
  <si>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</si>
  <si>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</si>
  <si>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</si>
  <si>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</si>
  <si>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</si>
  <si>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</si>
  <si>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</si>
  <si>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</si>
  <si>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</si>
  <si>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</si>
  <si>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</si>
  <si>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</si>
  <si>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</si>
  <si>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</si>
  <si>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</si>
  <si>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</si>
  <si>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</si>
  <si>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</si>
  <si>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</si>
  <si>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</si>
  <si>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</si>
  <si>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</si>
  <si>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</si>
  <si>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</si>
  <si>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</si>
  <si>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</si>
  <si>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</si>
  <si>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</si>
  <si>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</si>
  <si>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</si>
  <si>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</si>
  <si>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</si>
  <si>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</si>
  <si>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</si>
  <si>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</si>
  <si>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</si>
  <si>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</si>
  <si>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</si>
  <si>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</si>
  <si>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</si>
  <si>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</si>
  <si>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</si>
  <si>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</si>
  <si>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</si>
  <si>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</si>
  <si>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</si>
  <si>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</si>
  <si>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</si>
  <si>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</si>
  <si>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</si>
  <si>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</si>
  <si>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</si>
  <si>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</si>
  <si>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</si>
  <si>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</si>
  <si>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</si>
  <si>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</si>
  <si>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</si>
  <si>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</si>
  <si>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</si>
  <si>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</si>
  <si>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</si>
  <si>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</si>
  <si>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</si>
  <si>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</si>
  <si>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</si>
  <si>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</si>
  <si>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</si>
  <si>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</si>
  <si>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</si>
  <si>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</si>
  <si>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</si>
  <si>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</si>
  <si>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</si>
  <si>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</si>
  <si>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</si>
  <si>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</si>
  <si>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</si>
  <si>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</si>
  <si>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</si>
  <si>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</si>
  <si>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</si>
  <si>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</si>
  <si>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</si>
  <si>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</si>
  <si>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</si>
  <si>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</si>
  <si>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</si>
  <si>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</si>
  <si>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</si>
  <si>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</si>
  <si>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</si>
  <si>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</si>
  <si>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</si>
  <si>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</si>
  <si>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</si>
  <si>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</si>
  <si>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</si>
  <si>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</si>
  <si>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</si>
  <si>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</si>
  <si>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</si>
  <si>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</si>
  <si>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</si>
  <si>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</si>
  <si>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</si>
  <si>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</si>
  <si>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</si>
  <si>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</si>
  <si>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</si>
  <si>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</si>
  <si>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</si>
  <si>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</si>
  <si>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</si>
  <si>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</si>
  <si>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</si>
  <si>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</si>
  <si>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</si>
  <si>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</si>
  <si>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</si>
  <si>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</si>
  <si>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</si>
  <si>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</si>
  <si>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</si>
  <si>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</si>
  <si>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</si>
  <si>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</si>
  <si>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</si>
  <si>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</si>
  <si>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</si>
  <si>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</si>
  <si>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</si>
  <si>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</si>
  <si>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</si>
  <si>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</si>
  <si>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</si>
  <si>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</si>
  <si>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</si>
  <si>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</si>
  <si>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</si>
  <si>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</si>
  <si>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</si>
  <si>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</si>
  <si>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</si>
  <si>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</si>
  <si>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</si>
  <si>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</si>
  <si>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</si>
  <si>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</si>
  <si>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</si>
  <si>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</si>
  <si>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</si>
  <si>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</si>
  <si>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</si>
  <si>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</si>
  <si>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</si>
  <si>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</si>
  <si>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</si>
  <si>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</si>
  <si>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</si>
  <si>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</si>
  <si>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</si>
  <si>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</si>
  <si>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</si>
  <si>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</si>
  <si>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</si>
  <si>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</si>
  <si>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</si>
  <si>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</si>
  <si>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</si>
  <si>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</si>
  <si>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</si>
  <si>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</si>
  <si>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</si>
  <si>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</si>
  <si>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</si>
  <si>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</si>
  <si>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</si>
  <si>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</si>
  <si>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</si>
  <si>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</si>
  <si>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</si>
  <si>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</si>
  <si>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</si>
  <si>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</si>
  <si>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</si>
  <si>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</si>
  <si>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</si>
  <si>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</si>
  <si>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</si>
  <si>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</si>
  <si>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</si>
  <si>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</si>
  <si>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</si>
  <si>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</si>
  <si>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</si>
  <si>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</si>
  <si>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</si>
  <si>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</si>
  <si>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</si>
  <si>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</si>
  <si>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</si>
  <si>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</si>
  <si>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</si>
  <si>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</si>
  <si>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</si>
  <si>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</si>
  <si>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</si>
  <si>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</si>
  <si>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</si>
  <si>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</si>
  <si>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</si>
  <si>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</si>
  <si>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</si>
  <si>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</si>
  <si>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</si>
  <si>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</si>
  <si>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</si>
  <si>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</si>
  <si>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</si>
  <si>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</si>
  <si>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</si>
  <si>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</si>
  <si>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</si>
  <si>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</si>
  <si>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</si>
  <si>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</si>
  <si>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</si>
  <si>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</si>
  <si>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</si>
  <si>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</si>
  <si>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</si>
  <si>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</si>
  <si>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</si>
  <si>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</si>
  <si>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</si>
  <si>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</si>
  <si>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</si>
  <si>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</si>
  <si>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</si>
  <si>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</si>
  <si>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</si>
  <si>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</si>
  <si>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</si>
  <si>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</si>
  <si>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</si>
  <si>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</si>
  <si>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</si>
  <si>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</si>
  <si>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</si>
  <si>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</si>
  <si>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</si>
  <si>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</si>
  <si>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</si>
  <si>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</si>
  <si>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</si>
  <si>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</si>
  <si>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</si>
  <si>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</si>
  <si>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</si>
  <si>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</si>
  <si>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</si>
  <si>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</si>
  <si>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</si>
  <si>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</si>
  <si>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</si>
  <si>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</si>
  <si>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</si>
  <si>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</si>
  <si>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</si>
  <si>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</si>
  <si>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</si>
  <si>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</si>
  <si>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</si>
  <si>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</si>
  <si>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</si>
  <si>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</si>
  <si>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</si>
  <si>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</si>
  <si>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</si>
  <si>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</si>
  <si>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</si>
  <si>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</si>
  <si>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</si>
  <si>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</si>
  <si>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</si>
  <si>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</si>
  <si>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</si>
  <si>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</si>
  <si>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</si>
  <si>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</si>
  <si>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</si>
  <si>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</si>
  <si>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</si>
  <si>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</si>
  <si>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</si>
  <si>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</si>
  <si>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</si>
  <si>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</si>
  <si>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</si>
  <si>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</si>
  <si>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</si>
  <si>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</si>
  <si>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</si>
  <si>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</si>
  <si>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</si>
  <si>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</si>
  <si>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</si>
  <si>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</si>
  <si>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</si>
  <si>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</si>
  <si>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</si>
  <si>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</si>
  <si>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</si>
  <si>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</si>
  <si>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</si>
  <si>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</si>
  <si>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</si>
  <si>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</si>
  <si>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</si>
  <si>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</si>
  <si>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</si>
  <si>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</si>
  <si>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</si>
  <si>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</si>
  <si>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</si>
  <si>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</si>
  <si>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</si>
  <si>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</si>
  <si>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</si>
  <si>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</si>
  <si>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</si>
  <si>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</si>
  <si>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</si>
  <si>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</si>
  <si>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</si>
  <si>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</si>
  <si>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</si>
  <si>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</si>
  <si>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</si>
  <si>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</si>
  <si>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</si>
  <si>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</si>
  <si>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</si>
  <si>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</si>
  <si>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</si>
  <si>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</si>
  <si>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</si>
  <si>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</si>
  <si>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</si>
  <si>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</si>
  <si>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</si>
  <si>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</si>
  <si>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</si>
  <si>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</si>
  <si>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</si>
  <si>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</si>
  <si>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</si>
  <si>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</si>
  <si>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</si>
  <si>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</si>
  <si>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</si>
  <si>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</si>
  <si>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</si>
  <si>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</si>
  <si>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</si>
  <si>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</si>
  <si>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</si>
  <si>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</si>
  <si>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</si>
  <si>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</si>
  <si>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</si>
  <si>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</si>
  <si>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</si>
  <si>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</si>
  <si>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</si>
  <si>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</si>
  <si>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</si>
  <si>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</si>
  <si>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</si>
  <si>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</si>
  <si>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</si>
  <si>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</si>
  <si>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</si>
  <si>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</si>
  <si>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</si>
  <si>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</si>
  <si>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</si>
  <si>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</si>
  <si>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</si>
  <si>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</si>
  <si>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</si>
  <si>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</si>
  <si>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</si>
  <si>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</si>
  <si>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</si>
  <si>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</si>
  <si>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</si>
  <si>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</si>
  <si>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</si>
  <si>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</si>
  <si>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</si>
  <si>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</si>
  <si>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</si>
  <si>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</si>
  <si>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</si>
  <si>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</si>
  <si>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</si>
  <si>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</si>
  <si>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</si>
  <si>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</si>
  <si>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</si>
  <si>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</si>
  <si>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</si>
  <si>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</si>
  <si>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</si>
  <si>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</si>
  <si>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</si>
  <si>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</si>
  <si>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</si>
  <si>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</si>
  <si>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</si>
  <si>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</si>
  <si>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</si>
  <si>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</si>
  <si>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</si>
  <si>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</si>
  <si>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</si>
  <si>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</si>
  <si>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</si>
  <si>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</si>
  <si>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</si>
  <si>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</si>
  <si>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</si>
  <si>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</si>
  <si>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</si>
  <si>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</si>
  <si>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</si>
  <si>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</si>
  <si>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</si>
  <si>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</si>
  <si>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</si>
  <si>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</si>
  <si>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</si>
  <si>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</si>
  <si>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</si>
  <si>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</si>
  <si>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</si>
  <si>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</si>
  <si>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</si>
  <si>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</si>
  <si>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</si>
  <si>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</si>
  <si>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</si>
  <si>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</si>
  <si>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</si>
  <si>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</si>
  <si>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</si>
  <si>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</si>
  <si>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</si>
  <si>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</si>
  <si>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</si>
  <si>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</si>
  <si>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</si>
  <si>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</si>
  <si>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</si>
  <si>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</si>
  <si>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</si>
  <si>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</si>
  <si>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</si>
  <si>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</si>
  <si>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</si>
  <si>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</si>
  <si>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</si>
  <si>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</si>
  <si>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</si>
  <si>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</si>
  <si>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</si>
  <si>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</si>
  <si>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</si>
  <si>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</si>
  <si>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</si>
  <si>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</si>
  <si>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</si>
  <si>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</si>
  <si>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</si>
  <si>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</si>
  <si>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</si>
  <si>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</si>
  <si>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</si>
  <si>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</si>
  <si>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</si>
  <si>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</si>
  <si>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</si>
  <si>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</si>
  <si>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</si>
  <si>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</si>
  <si>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</si>
  <si>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</si>
  <si>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</si>
  <si>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</si>
  <si>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</si>
  <si>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</si>
  <si>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</si>
  <si>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</si>
  <si>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</si>
  <si>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</si>
  <si>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</si>
  <si>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</si>
  <si>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</si>
  <si>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</si>
  <si>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</si>
  <si>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</si>
  <si>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</si>
  <si>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</si>
  <si>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</si>
  <si>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</si>
  <si>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</si>
  <si>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</si>
  <si>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</si>
  <si>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</si>
  <si>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</si>
  <si>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</si>
  <si>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</si>
  <si>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</si>
  <si>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</si>
  <si>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</si>
  <si>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</si>
  <si>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</si>
  <si>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</si>
  <si>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</si>
  <si>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</si>
  <si>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</si>
  <si>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</si>
  <si>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</si>
  <si>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</si>
  <si>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</si>
  <si>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</si>
  <si>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</si>
  <si>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</si>
  <si>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</si>
  <si>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</si>
  <si>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</si>
  <si>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</si>
  <si>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</si>
  <si>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</si>
  <si>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</si>
  <si>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</si>
  <si>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</si>
  <si>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</si>
  <si>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</si>
  <si>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</si>
  <si>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</si>
  <si>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</si>
  <si>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</si>
  <si>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</si>
  <si>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</si>
  <si>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</si>
  <si>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</si>
  <si>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</si>
  <si>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</si>
  <si>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</si>
  <si>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</si>
  <si>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</si>
  <si>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</si>
  <si>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</si>
  <si>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</si>
  <si>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</si>
  <si>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</si>
  <si>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</si>
  <si>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</si>
  <si>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</si>
  <si>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</si>
  <si>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</si>
  <si>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</si>
  <si>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</si>
  <si>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</si>
  <si>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</si>
  <si>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</si>
  <si>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</si>
  <si>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</si>
  <si>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</si>
  <si>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</si>
  <si>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</si>
  <si>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</si>
  <si>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</si>
  <si>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</si>
  <si>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</si>
  <si>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</si>
  <si>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</si>
  <si>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</si>
  <si>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</si>
  <si>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</si>
  <si>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</si>
  <si>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</si>
  <si>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</si>
  <si>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</si>
  <si>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</si>
  <si>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</si>
  <si>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</si>
  <si>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</si>
  <si>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</si>
  <si>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</si>
  <si>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</si>
  <si>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</si>
  <si>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</si>
  <si>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</si>
  <si>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</si>
  <si>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</si>
  <si>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</si>
  <si>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</si>
  <si>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</si>
  <si>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</si>
  <si>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</si>
  <si>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</si>
  <si>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</si>
  <si>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</si>
  <si>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</si>
  <si>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</si>
  <si>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</si>
  <si>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</si>
  <si>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</si>
  <si>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</si>
  <si>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</si>
  <si>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</si>
  <si>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</si>
  <si>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</si>
  <si>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</si>
  <si>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</si>
  <si>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</si>
  <si>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</si>
  <si>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</si>
  <si>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</si>
  <si>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</si>
  <si>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</si>
  <si>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</si>
  <si>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</si>
  <si>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</si>
  <si>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</si>
  <si>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</si>
  <si>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</si>
  <si>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</si>
  <si>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</si>
  <si>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</si>
  <si>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</si>
  <si>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</si>
  <si>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</si>
  <si>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</si>
  <si>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</si>
  <si>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</si>
  <si>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</si>
  <si>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</si>
  <si>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</si>
  <si>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</si>
  <si>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</si>
  <si>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</si>
  <si>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</si>
  <si>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</si>
  <si>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</si>
  <si>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</si>
  <si>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</si>
  <si>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</si>
  <si>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</si>
  <si>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</si>
  <si>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</si>
  <si>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</si>
  <si>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</si>
  <si>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</si>
  <si>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</si>
  <si>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</si>
  <si>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</si>
  <si>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</si>
  <si>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</si>
  <si>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</si>
  <si>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</si>
  <si>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</si>
  <si>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</si>
  <si>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</si>
  <si>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</si>
  <si>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</si>
  <si>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</si>
  <si>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</si>
  <si>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</si>
  <si>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</si>
  <si>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</si>
  <si>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</si>
  <si>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</si>
  <si>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</si>
  <si>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</si>
  <si>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</si>
  <si>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</si>
  <si>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</si>
  <si>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</si>
  <si>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</si>
  <si>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</si>
  <si>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</si>
  <si>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</si>
  <si>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</si>
  <si>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</si>
  <si>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</si>
  <si>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</si>
  <si>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</si>
  <si>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</si>
  <si>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</si>
  <si>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</si>
  <si>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</si>
  <si>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</si>
  <si>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</si>
  <si>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</si>
  <si>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</si>
  <si>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</si>
  <si>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</si>
  <si>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</si>
  <si>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</si>
  <si>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</si>
  <si>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</si>
  <si>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</si>
  <si>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</si>
  <si>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</si>
  <si>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</si>
  <si>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</si>
  <si>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</si>
  <si>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</si>
  <si>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</si>
  <si>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</si>
  <si>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</si>
  <si>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</si>
  <si>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</si>
  <si>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</si>
  <si>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</si>
  <si>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</si>
  <si>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</si>
  <si>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</si>
  <si>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</si>
  <si>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</si>
  <si>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</si>
  <si>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</si>
  <si>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</si>
  <si>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</si>
  <si>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</si>
  <si>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</si>
  <si>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</si>
  <si>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</si>
  <si>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</si>
  <si>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</si>
  <si>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</si>
  <si>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</si>
  <si>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</si>
  <si>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</si>
  <si>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</si>
  <si>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</si>
  <si>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</si>
  <si>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</si>
  <si>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</si>
  <si>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</si>
  <si>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</si>
  <si>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</si>
  <si>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</si>
  <si>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</si>
  <si>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</si>
  <si>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</si>
  <si>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</si>
  <si>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</si>
  <si>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</si>
  <si>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</si>
  <si>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</si>
  <si>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</si>
  <si>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</si>
  <si>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</si>
  <si>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</si>
  <si>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</si>
  <si>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</si>
  <si>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</si>
  <si>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</si>
  <si>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</si>
  <si>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</si>
  <si>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</si>
  <si>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</si>
  <si>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</si>
  <si>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</si>
  <si>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</si>
  <si>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</si>
  <si>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</si>
  <si>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</si>
  <si>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</si>
  <si>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</si>
  <si>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</si>
  <si>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</si>
  <si>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</si>
  <si>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</si>
  <si>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</si>
  <si>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</si>
  <si>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</si>
  <si>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</si>
  <si>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</si>
  <si>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</si>
  <si>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</si>
  <si>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</si>
  <si>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</si>
  <si>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</si>
  <si>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</si>
  <si>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</si>
  <si>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</si>
  <si>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</si>
  <si>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</si>
  <si>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</si>
  <si>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</si>
  <si>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</si>
  <si>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</si>
  <si>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</si>
  <si>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</si>
  <si>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</si>
  <si>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</si>
  <si>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</si>
  <si>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</si>
  <si>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</si>
  <si>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</si>
  <si>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</si>
  <si>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</si>
  <si>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</si>
  <si>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</si>
  <si>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</si>
  <si>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</si>
  <si>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</si>
  <si>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</si>
  <si>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</si>
  <si>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</si>
  <si>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</si>
  <si>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</si>
  <si>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</si>
  <si>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</si>
  <si>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</si>
  <si>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</si>
  <si>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</si>
  <si>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</si>
  <si>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</si>
  <si>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</si>
  <si>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</si>
  <si>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</si>
  <si>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</si>
  <si>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</si>
  <si>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</si>
  <si>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</si>
  <si>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</si>
  <si>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</si>
  <si>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</si>
  <si>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</si>
  <si>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</si>
  <si>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</si>
  <si>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</si>
  <si>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</si>
  <si>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</si>
  <si>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</si>
  <si>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</si>
  <si>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</si>
  <si>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</si>
  <si>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</si>
  <si>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</si>
  <si>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</si>
  <si>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</si>
  <si>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</si>
  <si>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</si>
  <si>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</si>
  <si>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</si>
  <si>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</si>
  <si>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</si>
  <si>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</si>
  <si>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</si>
  <si>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</si>
  <si>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</si>
  <si>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</si>
  <si>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</si>
  <si>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</si>
  <si>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</si>
  <si>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</si>
  <si>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</si>
  <si>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</si>
  <si>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</si>
  <si>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</si>
  <si>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</si>
  <si>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</si>
  <si>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</si>
  <si>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</si>
  <si>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</si>
  <si>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</si>
  <si>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</si>
  <si>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</si>
  <si>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</si>
  <si>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</si>
  <si>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</si>
  <si>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</si>
  <si>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</si>
  <si>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</si>
  <si>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</si>
  <si>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</si>
  <si>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</si>
  <si>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</si>
  <si>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</si>
  <si>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</si>
  <si>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</si>
  <si>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</si>
  <si>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</si>
  <si>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</si>
  <si>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</si>
  <si>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</si>
  <si>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</si>
  <si>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</si>
  <si>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</si>
  <si>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</si>
  <si>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</si>
  <si>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</si>
  <si>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</si>
  <si>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</si>
  <si>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</si>
  <si>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</si>
  <si>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</si>
  <si>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</si>
  <si>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</si>
  <si>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</si>
  <si>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</si>
  <si>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</si>
  <si>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</si>
  <si>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</si>
  <si>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</si>
  <si>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</si>
  <si>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</si>
  <si>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</si>
  <si>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</si>
  <si>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</si>
  <si>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</si>
  <si>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</si>
  <si>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</si>
  <si>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</si>
  <si>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</si>
  <si>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</si>
  <si>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</si>
  <si>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</si>
  <si>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</si>
  <si>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</si>
  <si>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</si>
  <si>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</si>
  <si>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</si>
  <si>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</si>
  <si>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</si>
  <si>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</si>
  <si>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</si>
  <si>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</si>
  <si>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</si>
  <si>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</si>
  <si>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</si>
  <si>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</si>
  <si>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</si>
  <si>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</si>
  <si>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</si>
  <si>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</si>
  <si>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</si>
  <si>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</si>
  <si>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</si>
  <si>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</si>
  <si>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</si>
  <si>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</si>
  <si>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</si>
  <si>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</si>
  <si>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</si>
  <si>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</si>
  <si>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</si>
  <si>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</si>
  <si>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</si>
  <si>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</si>
  <si>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</si>
  <si>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</si>
  <si>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</si>
  <si>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</si>
  <si>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</si>
  <si>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</si>
  <si>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</si>
  <si>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</si>
  <si>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</si>
  <si>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</si>
  <si>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</si>
  <si>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</si>
  <si>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</si>
  <si>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</si>
  <si>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</si>
  <si>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</si>
  <si>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</si>
  <si>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</si>
  <si>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</si>
  <si>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</si>
  <si>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</si>
  <si>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</si>
  <si>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</si>
  <si>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</si>
  <si>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</si>
  <si>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</si>
  <si>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</si>
  <si>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</si>
  <si>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</si>
  <si>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</si>
  <si>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</si>
  <si>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</si>
  <si>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</si>
  <si>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</si>
  <si>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</si>
  <si>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</si>
  <si>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</si>
  <si>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</si>
  <si>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</si>
  <si>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</si>
  <si>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</si>
  <si>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</si>
  <si>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</si>
  <si>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</si>
  <si>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</si>
  <si>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</si>
  <si>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</si>
  <si>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</si>
  <si>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</si>
  <si>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</si>
  <si>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</si>
  <si>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</si>
  <si>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</si>
  <si>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</si>
  <si>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</si>
  <si>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</si>
  <si>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</si>
  <si>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</si>
  <si>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</si>
  <si>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</si>
  <si>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</si>
  <si>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</si>
  <si>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</si>
  <si>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</si>
  <si>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</si>
  <si>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</si>
  <si>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</si>
  <si>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</si>
  <si>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</si>
  <si>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</si>
  <si>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</si>
  <si>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</si>
  <si>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</si>
  <si>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</si>
  <si>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</si>
  <si>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</si>
  <si>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</si>
  <si>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</si>
  <si>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</si>
  <si>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</si>
  <si>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</si>
  <si>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</si>
  <si>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</si>
  <si>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</si>
  <si>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</si>
  <si>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</si>
  <si>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</si>
  <si>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</si>
  <si>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</si>
  <si>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</si>
  <si>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</si>
  <si>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</si>
  <si>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</si>
  <si>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</si>
  <si>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</si>
  <si>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</si>
  <si>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</si>
  <si>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</si>
  <si>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</si>
  <si>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</si>
  <si>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</si>
  <si>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</si>
  <si>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</si>
  <si>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</si>
  <si>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</si>
  <si>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</si>
  <si>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</si>
  <si>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</si>
  <si>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</si>
  <si>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</si>
  <si>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</si>
  <si>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</si>
  <si>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</si>
  <si>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</si>
  <si>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</si>
  <si>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</si>
  <si>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</si>
  <si>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</si>
  <si>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</si>
  <si>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</si>
  <si>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</si>
  <si>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</si>
  <si>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</si>
  <si>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</si>
  <si>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</si>
  <si>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</si>
  <si>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</si>
  <si>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</si>
  <si>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</si>
  <si>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</si>
  <si>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</si>
  <si>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</si>
  <si>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</si>
  <si>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</si>
  <si>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</si>
  <si>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</si>
  <si>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</si>
  <si>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</si>
  <si>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</si>
  <si>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</si>
  <si>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</si>
  <si>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</si>
  <si>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</si>
  <si>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</si>
  <si>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</si>
  <si>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</si>
  <si>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</si>
  <si>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</si>
  <si>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</si>
  <si>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</si>
  <si>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</si>
  <si>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</si>
  <si>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</si>
  <si>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</si>
  <si>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</si>
  <si>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</si>
  <si>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</si>
  <si>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</si>
  <si>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</si>
  <si>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</si>
  <si>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</si>
  <si>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</si>
  <si>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</si>
  <si>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</si>
  <si>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</si>
  <si>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</si>
  <si>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</si>
  <si>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</si>
  <si>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</si>
  <si>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</si>
  <si>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</si>
  <si>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</si>
  <si>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</si>
  <si>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</si>
  <si>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</si>
  <si>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</si>
  <si>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</si>
  <si>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</si>
  <si>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</si>
  <si>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</si>
  <si>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</si>
  <si>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</si>
  <si>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</si>
  <si>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</si>
  <si>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</si>
  <si>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</si>
  <si>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</si>
  <si>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</si>
  <si>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</si>
  <si>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</si>
  <si>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</si>
  <si>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</si>
  <si>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</si>
  <si>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</si>
  <si>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</si>
  <si>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</si>
  <si>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</si>
  <si>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</si>
  <si>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</si>
  <si>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</si>
  <si>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</si>
  <si>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</si>
  <si>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</si>
  <si>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</si>
  <si>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</si>
  <si>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</si>
  <si>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</si>
  <si>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</si>
  <si>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</si>
  <si>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</si>
  <si>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</si>
  <si>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</si>
  <si>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</si>
  <si>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</si>
  <si>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</si>
  <si>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</si>
  <si>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</si>
  <si>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</si>
  <si>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</si>
  <si>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</si>
  <si>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</si>
  <si>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</si>
  <si>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</si>
  <si>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</si>
  <si>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</si>
  <si>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</si>
  <si>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</si>
  <si>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</si>
  <si>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</si>
  <si>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</si>
  <si>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</si>
  <si>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</si>
  <si>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</si>
  <si>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</si>
  <si>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</si>
  <si>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</si>
  <si>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</si>
  <si>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</si>
  <si>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</si>
  <si>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</si>
  <si>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</si>
  <si>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</si>
  <si>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</si>
  <si>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</si>
  <si>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</si>
  <si>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</si>
  <si>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</si>
  <si>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</si>
  <si>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</si>
  <si>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</si>
  <si>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</si>
  <si>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</si>
  <si>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</si>
  <si>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</si>
  <si>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</si>
  <si>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</si>
  <si>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</si>
  <si>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</si>
  <si>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</si>
  <si>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</si>
  <si>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</si>
  <si>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</si>
  <si>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</si>
  <si>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</si>
  <si>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</si>
  <si>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</si>
  <si>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</si>
  <si>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</si>
  <si>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</si>
  <si>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</si>
  <si>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</si>
  <si>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</si>
  <si>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</si>
  <si>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</si>
  <si>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</si>
  <si>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</si>
  <si>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</si>
  <si>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</si>
  <si>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</si>
  <si>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</si>
  <si>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</si>
  <si>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</si>
  <si>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</si>
  <si>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</si>
  <si>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</si>
  <si>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</si>
  <si>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</si>
  <si>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</si>
  <si>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</si>
  <si>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</si>
  <si>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</si>
  <si>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</si>
  <si>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</si>
  <si>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</si>
  <si>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</si>
  <si>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</si>
  <si>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</si>
  <si>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</si>
  <si>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</si>
  <si>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</si>
  <si>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</si>
  <si>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</si>
  <si>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</si>
  <si>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</si>
  <si>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</si>
  <si>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</si>
  <si>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</si>
  <si>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</si>
  <si>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</si>
  <si>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</si>
  <si>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</si>
  <si>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</si>
  <si>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</si>
  <si>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</si>
  <si>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</si>
  <si>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</si>
  <si>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</si>
  <si>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</si>
  <si>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</si>
  <si>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</si>
  <si>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</si>
  <si>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</si>
  <si>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</si>
  <si>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</si>
  <si>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</si>
  <si>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</si>
  <si>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</si>
  <si>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</si>
  <si>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</si>
  <si>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</si>
  <si>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</si>
  <si>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</si>
  <si>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</si>
  <si>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</si>
  <si>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</si>
  <si>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</si>
  <si>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</si>
  <si>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</si>
  <si>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</si>
  <si>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</si>
  <si>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</si>
  <si>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</si>
  <si>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</si>
  <si>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</si>
  <si>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</si>
  <si>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</si>
  <si>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</si>
  <si>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</si>
  <si>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</si>
  <si>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</si>
  <si>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</si>
  <si>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</si>
  <si>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</si>
  <si>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</si>
  <si>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</si>
  <si>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</si>
  <si>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</si>
  <si>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</si>
  <si>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</si>
  <si>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</si>
  <si>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</si>
  <si>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</si>
  <si>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</si>
  <si>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</si>
  <si>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</si>
  <si>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</si>
  <si>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</si>
  <si>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</si>
  <si>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</si>
  <si>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</si>
  <si>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</si>
  <si>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</si>
  <si>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</si>
  <si>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</si>
  <si>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</si>
  <si>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</si>
  <si>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</si>
  <si>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</si>
  <si>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</si>
  <si>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</si>
  <si>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</si>
  <si>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</si>
  <si>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</si>
  <si>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</si>
  <si>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</si>
  <si>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</si>
  <si>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</si>
  <si>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</si>
  <si>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</si>
  <si>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</si>
  <si>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</si>
  <si>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</si>
  <si>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</si>
  <si>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</si>
  <si>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</si>
  <si>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</si>
  <si>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</si>
  <si>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</si>
  <si>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</si>
  <si>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</si>
  <si>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</si>
  <si>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</si>
  <si>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</si>
  <si>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</si>
  <si>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</si>
  <si>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</si>
  <si>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</si>
  <si>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</si>
  <si>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</si>
  <si>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</si>
  <si>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</si>
  <si>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</si>
  <si>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</si>
  <si>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</si>
  <si>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</si>
  <si>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</si>
  <si>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</si>
  <si>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</si>
  <si>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</si>
  <si>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</si>
  <si>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</si>
  <si>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</si>
  <si>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</si>
  <si>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</si>
  <si>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</si>
  <si>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</si>
  <si>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</si>
  <si>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</si>
  <si>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</si>
  <si>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</si>
  <si>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</si>
  <si>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</si>
  <si>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</si>
  <si>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</si>
  <si>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</si>
  <si>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</si>
  <si>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</si>
  <si>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</si>
  <si>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</si>
  <si>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</si>
  <si>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</si>
  <si>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</si>
  <si>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</si>
  <si>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</si>
  <si>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</si>
  <si>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</si>
  <si>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</si>
  <si>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</si>
  <si>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</si>
  <si>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</si>
  <si>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</si>
  <si>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</si>
  <si>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</si>
  <si>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</si>
  <si>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</si>
  <si>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</si>
  <si>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</si>
  <si>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</si>
  <si>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</si>
  <si>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</si>
  <si>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</si>
  <si>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</si>
  <si>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</si>
  <si>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</si>
  <si>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</si>
  <si>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</si>
  <si>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</si>
  <si>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</si>
  <si>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</si>
  <si>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</si>
  <si>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</si>
  <si>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</si>
  <si>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</si>
  <si>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</si>
  <si>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</si>
  <si>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</si>
  <si>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</si>
  <si>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</si>
  <si>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</si>
  <si>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</si>
  <si>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</si>
  <si>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</si>
  <si>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</si>
  <si>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</si>
  <si>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</si>
  <si>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</si>
  <si>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</si>
  <si>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</si>
  <si>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</si>
  <si>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</si>
  <si>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</si>
  <si>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</si>
  <si>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</si>
  <si>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</si>
  <si>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</si>
  <si>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</si>
  <si>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</si>
  <si>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</si>
  <si>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</si>
  <si>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</si>
  <si>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</si>
  <si>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</si>
  <si>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</si>
  <si>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</si>
  <si>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</si>
  <si>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</si>
  <si>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</si>
  <si>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</si>
  <si>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</si>
  <si>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</si>
  <si>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</si>
  <si>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</si>
  <si>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</si>
  <si>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</si>
  <si>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</si>
  <si>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</si>
  <si>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</si>
  <si>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</si>
  <si>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</si>
  <si>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</si>
  <si>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</si>
  <si>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</si>
  <si>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</si>
  <si>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</si>
  <si>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</si>
  <si>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</si>
  <si>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</si>
  <si>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</si>
  <si>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</si>
  <si>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</si>
  <si>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</si>
  <si>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</si>
  <si>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</si>
  <si>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</si>
  <si>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</si>
  <si>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</si>
  <si>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</si>
  <si>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</si>
  <si>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</si>
  <si>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</si>
  <si>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</si>
  <si>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</si>
  <si>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</si>
  <si>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</si>
  <si>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</si>
  <si>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</si>
  <si>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</si>
  <si>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</si>
  <si>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</si>
  <si>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</si>
  <si>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</si>
  <si>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</si>
  <si>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</si>
  <si>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</si>
  <si>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</si>
  <si>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</si>
  <si>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</si>
  <si>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</si>
  <si>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</si>
  <si>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</si>
  <si>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</si>
  <si>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</si>
  <si>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</si>
  <si>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</si>
  <si>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</si>
  <si>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</si>
  <si>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</si>
  <si>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</si>
  <si>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</si>
  <si>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</si>
  <si>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</si>
  <si>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</si>
  <si>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</si>
  <si>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</si>
  <si>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</si>
  <si>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</si>
  <si>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</si>
  <si>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</si>
  <si>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</si>
  <si>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</si>
  <si>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</si>
  <si>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</si>
  <si>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</si>
  <si>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</si>
  <si>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</si>
  <si>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</si>
  <si>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</si>
  <si>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</si>
  <si>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</si>
  <si>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</si>
  <si>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</si>
  <si>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</si>
  <si>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</si>
  <si>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</si>
  <si>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</si>
  <si>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</si>
  <si>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</si>
  <si>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</si>
  <si>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</si>
  <si>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</si>
  <si>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</si>
  <si>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</si>
  <si>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</si>
  <si>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</si>
  <si>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</si>
  <si>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</si>
  <si>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</si>
  <si>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</si>
  <si>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</si>
  <si>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</si>
  <si>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</si>
  <si>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</si>
  <si>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</si>
  <si>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</si>
  <si>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</si>
  <si>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</si>
  <si>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</si>
  <si>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</si>
  <si>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</si>
  <si>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</si>
  <si>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</si>
  <si>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</si>
  <si>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</si>
  <si>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</si>
  <si>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</si>
  <si>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</si>
  <si>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</si>
  <si>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</si>
  <si>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</si>
  <si>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</si>
  <si>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</si>
  <si>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</si>
  <si>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</si>
  <si>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</si>
  <si>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</si>
  <si>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</si>
  <si>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</si>
  <si>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</si>
  <si>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</si>
  <si>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</si>
  <si>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</si>
  <si>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</si>
  <si>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</si>
  <si>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</si>
  <si>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</si>
  <si>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</si>
  <si>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</si>
  <si>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</si>
  <si>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</si>
  <si>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</si>
  <si>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</si>
  <si>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</si>
  <si>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</si>
  <si>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</si>
  <si>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</si>
  <si>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</si>
  <si>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</si>
  <si>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</si>
  <si>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</si>
  <si>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</si>
  <si>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</si>
  <si>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</si>
  <si>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</si>
  <si>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</si>
  <si>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</si>
  <si>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</si>
  <si>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</si>
  <si>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</si>
  <si>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</si>
  <si>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</si>
  <si>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</si>
  <si>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</si>
  <si>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</si>
  <si>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</si>
  <si>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</si>
  <si>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</si>
  <si>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</si>
  <si>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</si>
  <si>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</si>
  <si>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</si>
  <si>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</si>
  <si>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</si>
  <si>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</si>
  <si>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</si>
  <si>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</si>
  <si>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</si>
  <si>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</si>
  <si>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</si>
  <si>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</si>
  <si>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</si>
  <si>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</si>
  <si>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</si>
  <si>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</si>
  <si>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</si>
  <si>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</si>
  <si>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</si>
  <si>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</si>
  <si>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</si>
  <si>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</si>
  <si>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</si>
  <si>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</si>
  <si>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</si>
  <si>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</si>
  <si>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</si>
  <si>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</si>
  <si>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</si>
  <si>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</si>
  <si>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</si>
  <si>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</si>
  <si>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</si>
  <si>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</si>
  <si>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</si>
  <si>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</si>
  <si>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</si>
  <si>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</si>
  <si>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</si>
  <si>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</si>
  <si>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</si>
  <si>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</si>
  <si>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</si>
  <si>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</si>
  <si>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</si>
  <si>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</si>
  <si>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</si>
  <si>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</si>
  <si>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</si>
  <si>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</si>
  <si>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</si>
  <si>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</si>
  <si>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</si>
  <si>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</si>
  <si>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</si>
  <si>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</si>
  <si>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</si>
  <si>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</si>
  <si>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</si>
  <si>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</si>
  <si>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</si>
  <si>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</si>
  <si>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</si>
  <si>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</si>
  <si>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</si>
  <si>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</si>
  <si>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</si>
  <si>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</si>
  <si>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</si>
  <si>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</si>
  <si>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</si>
  <si>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</si>
  <si>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</si>
  <si>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</si>
  <si>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</si>
  <si>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</si>
  <si>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</si>
  <si>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</si>
  <si>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</si>
  <si>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</si>
  <si>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</si>
  <si>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</si>
  <si>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</si>
  <si>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</si>
  <si>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</si>
  <si>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</si>
  <si>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</si>
  <si>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</si>
  <si>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</si>
  <si>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</si>
  <si>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</si>
  <si>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</si>
  <si>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</si>
  <si>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</si>
  <si>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</si>
  <si>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</si>
  <si>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</si>
  <si>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</si>
  <si>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</si>
  <si>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</si>
  <si>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</si>
  <si>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</si>
  <si>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</si>
  <si>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</si>
  <si>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</si>
  <si>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</si>
  <si>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</si>
  <si>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</si>
  <si>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</si>
  <si>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</si>
  <si>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</si>
  <si>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</si>
  <si>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</si>
  <si>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</si>
  <si>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</si>
  <si>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</si>
  <si>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</si>
  <si>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</si>
  <si>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</si>
  <si>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</si>
  <si>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</si>
  <si>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</si>
  <si>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</si>
  <si>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</si>
  <si>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</si>
  <si>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</si>
  <si>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</si>
  <si>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</si>
  <si>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</si>
  <si>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</si>
  <si>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</si>
  <si>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</si>
  <si>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</si>
  <si>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</si>
  <si>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</si>
  <si>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</si>
  <si>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</si>
  <si>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</si>
  <si>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</si>
  <si>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</si>
  <si>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</si>
  <si>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</si>
  <si>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</si>
  <si>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</si>
  <si>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</si>
  <si>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</si>
  <si>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</si>
  <si>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</si>
  <si>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</si>
  <si>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</si>
  <si>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</si>
  <si>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</si>
  <si>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</si>
  <si>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</si>
  <si>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</si>
  <si>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</si>
  <si>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</si>
  <si>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</si>
  <si>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</si>
  <si>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</si>
  <si>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</si>
  <si>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</si>
  <si>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</si>
  <si>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</si>
  <si>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</si>
  <si>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</si>
  <si>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</si>
  <si>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</si>
  <si>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</si>
  <si>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</si>
  <si>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</si>
  <si>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</si>
  <si>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</si>
  <si>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</si>
  <si>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</si>
  <si>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</si>
  <si>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</si>
  <si>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</si>
  <si>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</si>
  <si>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</si>
  <si>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</si>
  <si>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</si>
  <si>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</si>
  <si>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</si>
  <si>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</si>
  <si>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</si>
  <si>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</si>
  <si>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</si>
  <si>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</si>
  <si>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</si>
  <si>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</si>
  <si>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</si>
  <si>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</si>
  <si>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</si>
  <si>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</si>
  <si>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</si>
  <si>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</si>
  <si>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</si>
  <si>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</si>
  <si>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</si>
  <si>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</si>
  <si>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</si>
  <si>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</si>
  <si>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</si>
  <si>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</si>
  <si>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</si>
  <si>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</si>
  <si>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</si>
  <si>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</si>
  <si>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</si>
  <si>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</si>
  <si>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</si>
  <si>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</si>
  <si>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</si>
  <si>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</si>
  <si>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</si>
  <si>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</si>
  <si>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</si>
  <si>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</si>
  <si>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</si>
  <si>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</si>
  <si>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</si>
  <si>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</si>
  <si>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</si>
  <si>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</si>
  <si>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</si>
  <si>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</si>
  <si>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</si>
  <si>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</si>
  <si>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</si>
  <si>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</si>
  <si>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</si>
  <si>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</si>
  <si>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</si>
  <si>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</si>
  <si>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</si>
  <si>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</si>
  <si>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</si>
  <si>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</si>
  <si>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</si>
  <si>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</si>
  <si>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</si>
  <si>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</si>
  <si>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</si>
  <si>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</si>
  <si>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</si>
  <si>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</si>
  <si>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</si>
  <si>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</si>
  <si>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</si>
  <si>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</si>
  <si>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</si>
  <si>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</si>
  <si>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</si>
  <si>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</si>
  <si>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</si>
  <si>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</si>
  <si>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</si>
  <si>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</si>
  <si>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</si>
  <si>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</si>
  <si>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</si>
  <si>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</si>
  <si>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</si>
  <si>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</si>
  <si>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</si>
  <si>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</si>
  <si>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</si>
  <si>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</si>
  <si>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</si>
  <si>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</si>
  <si>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</si>
  <si>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</si>
  <si>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</si>
  <si>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</si>
  <si>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</si>
  <si>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</si>
  <si>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</si>
  <si>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</si>
  <si>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</si>
  <si>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</si>
  <si>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</si>
  <si>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</si>
  <si>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</si>
  <si>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</si>
  <si>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</si>
  <si>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</si>
  <si>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</si>
  <si>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</si>
  <si>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</si>
  <si>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</si>
  <si>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</si>
  <si>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</si>
  <si>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</si>
  <si>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</si>
  <si>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</si>
  <si>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</si>
  <si>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</si>
  <si>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</si>
  <si>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</si>
  <si>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</si>
  <si>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</si>
  <si>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</si>
  <si>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</si>
  <si>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</si>
  <si>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</si>
  <si>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</si>
  <si>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</si>
  <si>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</si>
  <si>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</si>
  <si>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</si>
  <si>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</si>
  <si>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</si>
  <si>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</si>
  <si>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</si>
  <si>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</si>
  <si>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</si>
  <si>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</si>
  <si>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</si>
  <si>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</si>
  <si>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</si>
  <si>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</si>
  <si>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</si>
  <si>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</si>
  <si>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</si>
  <si>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</si>
  <si>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</si>
  <si>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</si>
  <si>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</si>
  <si>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</si>
  <si>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</si>
  <si>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</si>
  <si>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</si>
  <si>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</si>
  <si>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</si>
  <si>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</si>
  <si>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</si>
  <si>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</si>
  <si>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</si>
  <si>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</si>
  <si>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</si>
  <si>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</si>
  <si>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</si>
  <si>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</si>
  <si>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</si>
  <si>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</si>
  <si>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</si>
  <si>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</si>
  <si>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</si>
  <si>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</si>
  <si>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</si>
  <si>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</si>
  <si>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</si>
  <si>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</si>
  <si>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</si>
  <si>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</si>
  <si>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</si>
  <si>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</si>
  <si>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</si>
  <si>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</si>
  <si>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</si>
  <si>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</si>
  <si>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</si>
  <si>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</si>
  <si>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</si>
  <si>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</si>
  <si>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</si>
  <si>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</si>
  <si>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</si>
  <si>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</si>
  <si>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</si>
  <si>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</si>
  <si>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</si>
  <si>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</si>
  <si>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</si>
  <si>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</si>
  <si>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</si>
  <si>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</si>
  <si>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</si>
  <si>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</si>
  <si>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</si>
  <si>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</si>
  <si>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</si>
  <si>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</si>
  <si>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</si>
  <si>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</si>
  <si>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</si>
  <si>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</si>
  <si>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</si>
  <si>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</si>
  <si>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</si>
  <si>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</si>
  <si>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</si>
  <si>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</si>
  <si>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</si>
  <si>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</si>
  <si>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</si>
  <si>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</si>
  <si>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</si>
  <si>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</si>
  <si>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</si>
  <si>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</si>
  <si>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</si>
  <si>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</si>
  <si>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</si>
  <si>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</si>
  <si>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</si>
  <si>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</si>
  <si>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</si>
  <si>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</si>
  <si>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</si>
  <si>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</si>
  <si>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</si>
  <si>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</si>
  <si>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</si>
  <si>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</si>
  <si>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</si>
  <si>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</si>
  <si>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</si>
  <si>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</si>
  <si>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</si>
  <si>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</si>
  <si>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</si>
  <si>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</si>
  <si>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</si>
  <si>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</si>
  <si>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</si>
  <si>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</si>
  <si>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</si>
  <si>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</si>
  <si>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</si>
  <si>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</si>
  <si>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</si>
  <si>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</si>
  <si>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</si>
  <si>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</si>
  <si>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</si>
  <si>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</si>
  <si>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</si>
  <si>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</si>
  <si>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</si>
  <si>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</si>
  <si>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</si>
  <si>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</si>
  <si>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</si>
  <si>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</si>
  <si>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</si>
  <si>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</si>
  <si>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</si>
  <si>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</si>
  <si>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</si>
  <si>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</si>
  <si>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</si>
  <si>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</si>
  <si>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</si>
  <si>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</si>
  <si>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</si>
  <si>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</si>
  <si>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</si>
  <si>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</si>
  <si>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</si>
  <si>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</si>
  <si>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</si>
  <si>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</si>
  <si>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</si>
  <si>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</si>
  <si>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</si>
  <si>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</si>
  <si>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</si>
  <si>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</si>
  <si>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</si>
  <si>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</si>
  <si>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</si>
  <si>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</si>
  <si>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</si>
  <si>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</si>
  <si>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</si>
  <si>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</si>
  <si>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</si>
  <si>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</si>
  <si>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</si>
  <si>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</si>
  <si>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</si>
  <si>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</si>
  <si>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</si>
  <si>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</si>
  <si>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</si>
  <si>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</si>
  <si>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</si>
  <si>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</si>
  <si>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</si>
  <si>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</si>
  <si>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</si>
  <si>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</si>
  <si>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</si>
  <si>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</si>
  <si>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</si>
  <si>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</si>
  <si>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</si>
  <si>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</si>
  <si>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</si>
  <si>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</si>
  <si>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</si>
  <si>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</si>
  <si>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</si>
  <si>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</si>
  <si>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</si>
  <si>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</si>
  <si>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</si>
  <si>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</si>
  <si>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</si>
  <si>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</si>
  <si>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</si>
  <si>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</si>
  <si>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</si>
  <si>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</si>
  <si>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</si>
  <si>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</si>
  <si>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</si>
  <si>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</si>
  <si>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</si>
  <si>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</si>
  <si>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</si>
  <si>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</si>
  <si>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</si>
  <si>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</si>
  <si>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</si>
  <si>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</si>
  <si>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</si>
  <si>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</si>
  <si>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</si>
  <si>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</si>
  <si>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</si>
  <si>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</si>
  <si>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</si>
  <si>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</si>
  <si>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</si>
  <si>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</si>
  <si>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</si>
  <si>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</si>
  <si>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</si>
  <si>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</si>
  <si>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</si>
  <si>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</si>
  <si>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</si>
  <si>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</si>
  <si>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</si>
  <si>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</si>
  <si>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</si>
  <si>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</si>
  <si>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</si>
  <si>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</si>
  <si>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</si>
  <si>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</si>
  <si>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</si>
  <si>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</si>
  <si>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</si>
  <si>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</si>
  <si>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</si>
  <si>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</si>
  <si>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</si>
  <si>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</si>
  <si>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</si>
  <si>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</si>
  <si>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</si>
  <si>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</si>
  <si>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</si>
  <si>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</si>
  <si>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</si>
  <si>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</si>
  <si>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</si>
  <si>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</si>
  <si>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</si>
  <si>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</si>
  <si>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</si>
  <si>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</si>
  <si>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</si>
  <si>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</si>
  <si>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</si>
  <si>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</si>
  <si>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</si>
  <si>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</si>
  <si>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</si>
  <si>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</si>
  <si>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</si>
  <si>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</si>
  <si>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</si>
  <si>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</si>
  <si>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</si>
  <si>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</si>
  <si>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</si>
  <si>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</si>
  <si>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</si>
  <si>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</si>
  <si>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</si>
  <si>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</si>
  <si>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</si>
  <si>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</si>
  <si>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</si>
  <si>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</si>
  <si>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</si>
  <si>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</si>
  <si>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</si>
  <si>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</si>
  <si>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</si>
  <si>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</si>
  <si>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</si>
  <si>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</si>
  <si>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</si>
  <si>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</si>
  <si>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</si>
  <si>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</si>
  <si>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</si>
  <si>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</si>
  <si>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</si>
  <si>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</si>
  <si>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</si>
  <si>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</si>
  <si>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</si>
  <si>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</si>
  <si>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</si>
  <si>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</si>
  <si>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</si>
  <si>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</si>
  <si>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</si>
  <si>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</si>
  <si>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</si>
  <si>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</si>
  <si>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</si>
  <si>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</si>
  <si>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</si>
  <si>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</si>
  <si>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</si>
  <si>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</si>
  <si>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</si>
  <si>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</si>
  <si>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</si>
  <si>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</si>
  <si>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</si>
  <si>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</si>
  <si>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</si>
  <si>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</si>
  <si>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</si>
  <si>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</si>
  <si>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</si>
  <si>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</si>
  <si>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</si>
  <si>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</si>
  <si>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</si>
  <si>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</si>
  <si>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</si>
  <si>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</si>
  <si>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</si>
  <si>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</si>
  <si>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</si>
  <si>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</si>
  <si>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</si>
  <si>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</si>
  <si>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</si>
  <si>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</si>
  <si>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</si>
  <si>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</si>
  <si>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</si>
  <si>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</si>
  <si>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</si>
  <si>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</si>
  <si>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</si>
  <si>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</si>
  <si>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</si>
  <si>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</si>
  <si>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</si>
  <si>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</si>
  <si>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</si>
  <si>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</si>
  <si>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</si>
  <si>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</si>
  <si>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</si>
  <si>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</si>
  <si>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</si>
  <si>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</si>
  <si>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</si>
  <si>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</si>
  <si>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</si>
  <si>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</si>
  <si>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</si>
  <si>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</si>
  <si>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</si>
  <si>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</si>
  <si>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</si>
  <si>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</si>
  <si>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</si>
  <si>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</si>
  <si>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</si>
  <si>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</si>
  <si>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</si>
  <si>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</si>
  <si>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</si>
  <si>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</si>
  <si>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</si>
  <si>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</si>
  <si>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</si>
  <si>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</si>
  <si>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</si>
  <si>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</si>
  <si>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</si>
  <si>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</si>
  <si>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</si>
  <si>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</si>
  <si>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</si>
  <si>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</si>
  <si>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</si>
  <si>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</si>
  <si>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</si>
  <si>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</si>
  <si>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</si>
  <si>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</si>
  <si>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</si>
  <si>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</si>
  <si>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</si>
  <si>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</si>
  <si>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</si>
  <si>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</si>
  <si>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</si>
  <si>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</si>
  <si>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</si>
  <si>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</si>
  <si>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</si>
  <si>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</si>
  <si>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</si>
  <si>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</si>
  <si>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</si>
  <si>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</si>
  <si>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</si>
  <si>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</si>
  <si>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</si>
  <si>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</si>
  <si>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</si>
  <si>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</si>
  <si>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</si>
  <si>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</si>
  <si>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</si>
  <si>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</si>
  <si>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</si>
  <si>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</si>
  <si>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</si>
  <si>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</si>
  <si>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</si>
  <si>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</si>
  <si>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</si>
  <si>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</si>
  <si>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</si>
  <si>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</si>
  <si>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</si>
  <si>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</si>
  <si>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</si>
  <si>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</si>
  <si>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</si>
  <si>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</si>
  <si>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</si>
  <si>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</si>
  <si>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</si>
  <si>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</si>
  <si>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</si>
  <si>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</si>
  <si>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</si>
  <si>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</si>
  <si>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</si>
  <si>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</si>
  <si>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</si>
  <si>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</si>
  <si>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</si>
  <si>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</si>
  <si>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</si>
  <si>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</si>
  <si>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</si>
  <si>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</si>
  <si>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</si>
  <si>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</si>
  <si>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</si>
  <si>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</si>
  <si>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</si>
  <si>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</si>
  <si>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</si>
  <si>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</si>
  <si>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</si>
  <si>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</si>
  <si>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</si>
  <si>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</si>
  <si>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</si>
  <si>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</si>
  <si>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</si>
  <si>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</si>
  <si>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</si>
  <si>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</si>
  <si>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</si>
  <si>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</si>
  <si>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</si>
  <si>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</si>
  <si>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</si>
  <si>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</si>
  <si>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</si>
  <si>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</si>
  <si>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</si>
  <si>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</si>
  <si>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</si>
  <si>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</si>
  <si>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</si>
  <si>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</si>
  <si>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</si>
  <si>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</si>
  <si>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</si>
  <si>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</si>
  <si>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</si>
  <si>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</si>
  <si>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</si>
  <si>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</si>
  <si>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</si>
  <si>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</si>
  <si>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</si>
  <si>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</si>
  <si>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</si>
  <si>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</si>
  <si>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</si>
  <si>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</si>
  <si>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</si>
  <si>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</si>
  <si>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</si>
  <si>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</si>
  <si>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</si>
  <si>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</si>
  <si>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</si>
  <si>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</si>
  <si>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</si>
  <si>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</si>
  <si>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</si>
  <si>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</si>
  <si>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</si>
  <si>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</si>
  <si>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</si>
  <si>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</si>
  <si>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</si>
  <si>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</si>
  <si>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</si>
  <si>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</si>
  <si>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</si>
  <si>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</si>
  <si>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</si>
  <si>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</si>
  <si>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</si>
  <si>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</si>
  <si>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</si>
  <si>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</si>
  <si>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</si>
  <si>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</si>
  <si>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</si>
  <si>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</si>
  <si>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</si>
  <si>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</si>
  <si>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</si>
  <si>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</si>
  <si>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</si>
  <si>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</si>
  <si>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</si>
  <si>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</si>
  <si>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</si>
  <si>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</si>
  <si>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</si>
  <si>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</si>
  <si>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</si>
  <si>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</si>
  <si>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</si>
  <si>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</si>
  <si>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</si>
  <si>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</si>
  <si>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</si>
  <si>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</si>
  <si>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</si>
  <si>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</si>
  <si>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</si>
  <si>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</si>
  <si>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</si>
  <si>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</si>
  <si>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</si>
  <si>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</si>
  <si>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</si>
  <si>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</si>
  <si>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</si>
  <si>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</si>
  <si>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</si>
  <si>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</si>
  <si>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</si>
  <si>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</si>
  <si>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</si>
  <si>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</si>
  <si>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</si>
  <si>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</si>
  <si>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</si>
  <si>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</si>
  <si>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</si>
  <si>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</si>
  <si>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</si>
  <si>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</si>
  <si>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</si>
  <si>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</si>
  <si>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</si>
  <si>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</si>
  <si>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</si>
  <si>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</si>
  <si>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</si>
  <si>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</si>
  <si>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</si>
  <si>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</si>
  <si>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</si>
  <si>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</si>
  <si>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</si>
  <si>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</si>
  <si>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</si>
  <si>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</si>
  <si>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</si>
  <si>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</si>
  <si>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</si>
  <si>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</si>
  <si>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</si>
  <si>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</si>
  <si>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</si>
  <si>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</si>
  <si>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</si>
  <si>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</si>
  <si>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</si>
  <si>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</si>
  <si>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</si>
  <si>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</si>
  <si>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</si>
  <si>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</si>
  <si>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</si>
  <si>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</si>
  <si>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</si>
  <si>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</si>
  <si>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</si>
  <si>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</si>
  <si>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</si>
  <si>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</si>
  <si>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</si>
  <si>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</si>
  <si>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</si>
  <si>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</si>
  <si>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</si>
  <si>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</si>
  <si>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</si>
  <si>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</si>
  <si>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</si>
  <si>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</si>
  <si>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</si>
  <si>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</si>
  <si>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</si>
  <si>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</si>
  <si>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</si>
  <si>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</si>
  <si>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</si>
  <si>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</si>
  <si>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</si>
  <si>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</si>
  <si>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</si>
  <si>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</si>
  <si>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</si>
  <si>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</si>
  <si>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</si>
  <si>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</si>
  <si>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</si>
  <si>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</si>
  <si>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</si>
  <si>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</si>
  <si>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</si>
  <si>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</si>
  <si>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</si>
  <si>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</si>
  <si>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</si>
  <si>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</si>
  <si>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</si>
  <si>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</si>
  <si>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</si>
  <si>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</si>
  <si>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</si>
  <si>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</si>
  <si>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</si>
  <si>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</si>
  <si>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</si>
  <si>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</si>
  <si>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</si>
  <si>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</si>
  <si>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</si>
  <si>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</si>
  <si>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</si>
  <si>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</si>
  <si>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</si>
  <si>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</si>
  <si>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</si>
  <si>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</si>
  <si>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</si>
  <si>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</si>
  <si>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</si>
  <si>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</si>
  <si>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</si>
  <si>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</si>
  <si>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</si>
  <si>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</si>
  <si>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</si>
  <si>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</si>
  <si>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</si>
  <si>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</si>
  <si>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</si>
  <si>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</si>
  <si>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</si>
  <si>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</si>
  <si>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</si>
  <si>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</si>
  <si>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</si>
  <si>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</si>
  <si>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</si>
  <si>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</si>
  <si>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</si>
  <si>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</si>
  <si>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</si>
  <si>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</si>
  <si>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</si>
  <si>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</si>
  <si>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</si>
  <si>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</si>
  <si>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</si>
  <si>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</si>
  <si>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</si>
  <si>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</si>
  <si>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</si>
  <si>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</si>
  <si>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</si>
  <si>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</si>
  <si>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</si>
  <si>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</si>
  <si>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</si>
  <si>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</si>
  <si>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</si>
  <si>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</si>
  <si>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</si>
  <si>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</si>
  <si>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</si>
  <si>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</si>
  <si>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</si>
  <si>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</si>
  <si>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</si>
  <si>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</si>
  <si>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</si>
  <si>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</si>
  <si>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</si>
  <si>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</si>
  <si>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</si>
  <si>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</si>
  <si>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</si>
  <si>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</si>
  <si>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</si>
  <si>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</si>
  <si>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</si>
  <si>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</si>
  <si>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</si>
  <si>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</si>
  <si>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</si>
  <si>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</si>
  <si>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</si>
  <si>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</si>
  <si>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</si>
  <si>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</si>
  <si>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</si>
  <si>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</si>
  <si>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</si>
  <si>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</si>
  <si>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</si>
  <si>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</si>
  <si>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</si>
  <si>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</si>
  <si>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</si>
  <si>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</si>
  <si>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</si>
  <si>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</si>
  <si>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</si>
  <si>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</si>
  <si>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</si>
  <si>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</si>
  <si>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</si>
  <si>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</si>
  <si>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</si>
  <si>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</si>
  <si>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</si>
  <si>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</si>
  <si>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</si>
  <si>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</si>
  <si>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</si>
  <si>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</si>
  <si>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</si>
  <si>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</si>
  <si>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</si>
  <si>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</si>
  <si>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</si>
  <si>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</si>
  <si>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</si>
  <si>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</si>
  <si>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</si>
  <si>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</si>
  <si>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</si>
  <si>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</si>
  <si>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</si>
  <si>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</si>
  <si>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</si>
  <si>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</si>
  <si>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</si>
  <si>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</si>
  <si>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</si>
  <si>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</si>
  <si>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</si>
  <si>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</si>
  <si>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</si>
  <si>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</si>
  <si>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</si>
  <si>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</si>
  <si>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</si>
  <si>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</si>
  <si>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</si>
  <si>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</si>
  <si>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</si>
  <si>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</si>
  <si>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</si>
  <si>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</si>
  <si>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</si>
  <si>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</si>
  <si>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</si>
  <si>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</si>
  <si>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</si>
  <si>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</si>
  <si>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</si>
  <si>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</si>
  <si>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</si>
  <si>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</si>
  <si>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</si>
  <si>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</si>
  <si>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</si>
  <si>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</si>
  <si>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</si>
  <si>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</si>
  <si>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</si>
  <si>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</si>
  <si>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</si>
  <si>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</si>
  <si>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</si>
  <si>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</si>
  <si>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</si>
  <si>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</si>
  <si>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</si>
  <si>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</si>
  <si>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</si>
  <si>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</si>
  <si>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</si>
  <si>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</si>
  <si>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</si>
  <si>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</si>
  <si>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</si>
  <si>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</si>
  <si>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</si>
  <si>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</si>
  <si>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</si>
  <si>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</si>
  <si>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</si>
  <si>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</si>
  <si>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</si>
  <si>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</si>
  <si>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</si>
  <si>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</si>
  <si>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</si>
  <si>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</si>
  <si>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</si>
  <si>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</si>
  <si>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</si>
  <si>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</si>
  <si>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</si>
  <si>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</si>
  <si>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</si>
  <si>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</si>
  <si>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</si>
  <si>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</si>
  <si>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</si>
  <si>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</si>
  <si>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</si>
  <si>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</si>
  <si>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</si>
  <si>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</si>
  <si>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</si>
  <si>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</si>
  <si>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</si>
  <si>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</si>
  <si>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</si>
  <si>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</si>
  <si>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</si>
  <si>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</si>
  <si>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</si>
  <si>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</si>
  <si>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</si>
  <si>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</si>
  <si>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</si>
  <si>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</si>
  <si>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</si>
  <si>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</si>
  <si>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</si>
  <si>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</si>
  <si>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</si>
  <si>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</si>
  <si>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</si>
  <si>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</si>
  <si>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</si>
  <si>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</si>
  <si>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</si>
  <si>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</si>
  <si>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</si>
  <si>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</si>
  <si>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</si>
  <si>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</si>
  <si>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</si>
  <si>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</si>
  <si>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</si>
  <si>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</si>
  <si>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</si>
  <si>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</si>
  <si>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</si>
  <si>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</si>
  <si>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</si>
  <si>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</si>
  <si>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</si>
  <si>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</si>
  <si>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</si>
  <si>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</si>
  <si>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</si>
  <si>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</si>
  <si>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</si>
  <si>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</si>
  <si>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</si>
  <si>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</si>
  <si>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</si>
  <si>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</si>
  <si>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</si>
  <si>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</si>
  <si>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</si>
  <si>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</si>
  <si>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</si>
  <si>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</si>
  <si>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</si>
  <si>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</si>
  <si>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</si>
  <si>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</si>
  <si>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</si>
  <si>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</si>
  <si>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</si>
  <si>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</si>
  <si>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</si>
  <si>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</si>
  <si>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</si>
  <si>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</si>
  <si>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</si>
  <si>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</si>
  <si>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</si>
  <si>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</si>
  <si>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</si>
  <si>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</si>
  <si>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</si>
  <si>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</si>
  <si>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</si>
  <si>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</si>
  <si>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</si>
  <si>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</si>
  <si>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</si>
  <si>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</si>
  <si>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</si>
  <si>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</si>
  <si>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</si>
  <si>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</si>
  <si>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</si>
  <si>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</si>
  <si>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</si>
  <si>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</si>
  <si>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</si>
  <si>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</si>
  <si>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</si>
  <si>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</si>
  <si>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</si>
  <si>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</si>
  <si>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</si>
  <si>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</si>
  <si>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</si>
  <si>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</si>
  <si>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</si>
  <si>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</si>
  <si>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</si>
  <si>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</si>
  <si>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</si>
  <si>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</si>
  <si>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</si>
  <si>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</si>
  <si>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</si>
  <si>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</si>
  <si>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</si>
  <si>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</si>
  <si>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</si>
  <si>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</si>
  <si>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</si>
  <si>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</si>
  <si>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</si>
  <si>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</si>
  <si>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</si>
  <si>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</si>
  <si>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</si>
  <si>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</si>
  <si>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</si>
  <si>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</si>
  <si>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</si>
  <si>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</si>
  <si>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</si>
  <si>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</si>
  <si>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</si>
  <si>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</si>
  <si>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</si>
  <si>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</si>
  <si>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</si>
  <si>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</si>
  <si>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</si>
  <si>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</si>
  <si>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</si>
  <si>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</si>
  <si>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</si>
  <si>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</si>
  <si>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</si>
  <si>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</si>
  <si>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</si>
  <si>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</si>
  <si>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</si>
  <si>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</si>
  <si>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</si>
  <si>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</si>
  <si>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</si>
  <si>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</si>
  <si>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</si>
  <si>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</si>
  <si>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</si>
  <si>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</si>
  <si>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</si>
  <si>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</si>
  <si>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</si>
  <si>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</si>
  <si>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</si>
  <si>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</si>
  <si>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</si>
  <si>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</si>
  <si>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</si>
  <si>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</si>
  <si>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</si>
  <si>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</si>
  <si>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</si>
  <si>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</si>
  <si>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</si>
  <si>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</si>
  <si>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</si>
  <si>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</si>
  <si>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</si>
  <si>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</si>
  <si>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</si>
  <si>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</si>
  <si>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</si>
  <si>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</si>
  <si>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</si>
  <si>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</si>
  <si>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</si>
  <si>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</si>
  <si>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</si>
  <si>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</si>
  <si>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</si>
  <si>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</si>
  <si>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</si>
  <si>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</si>
  <si>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</si>
  <si>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</si>
  <si>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</si>
  <si>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</si>
  <si>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</si>
  <si>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</si>
  <si>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</si>
  <si>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</si>
  <si>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</si>
  <si>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</si>
  <si>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</si>
  <si>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</si>
  <si>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</si>
  <si>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</si>
  <si>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</si>
  <si>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</si>
  <si>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</si>
  <si>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</si>
  <si>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</si>
  <si>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</si>
  <si>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</si>
  <si>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</si>
  <si>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</si>
  <si>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</si>
  <si>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</si>
  <si>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</si>
  <si>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</si>
  <si>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</si>
  <si>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</si>
  <si>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</si>
  <si>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</si>
  <si>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</si>
  <si>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</si>
  <si>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</si>
  <si>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</si>
  <si>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</si>
  <si>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</si>
  <si>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</si>
  <si>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</si>
  <si>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</si>
  <si>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</si>
  <si>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</si>
  <si>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</si>
  <si>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</si>
  <si>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</si>
  <si>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</si>
  <si>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</si>
  <si>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</si>
  <si>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</si>
  <si>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</si>
  <si>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</si>
  <si>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</si>
  <si>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</si>
  <si>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</si>
  <si>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</si>
  <si>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</si>
  <si>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</si>
  <si>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</si>
  <si>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</si>
  <si>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</si>
  <si>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</si>
  <si>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</si>
  <si>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</si>
  <si>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</si>
  <si>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</si>
  <si>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</si>
  <si>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</si>
  <si>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</si>
  <si>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</si>
  <si>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</si>
  <si>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</si>
  <si>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</si>
  <si>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</si>
  <si>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</si>
  <si>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</si>
  <si>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</si>
  <si>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</si>
  <si>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</si>
  <si>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</si>
  <si>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</si>
  <si>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</si>
  <si>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</si>
  <si>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</si>
  <si>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</si>
  <si>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</si>
  <si>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</si>
  <si>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</si>
  <si>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</si>
  <si>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</si>
  <si>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</si>
  <si>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</si>
  <si>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</si>
  <si>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</si>
  <si>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</si>
  <si>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</si>
  <si>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</si>
  <si>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</si>
  <si>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</si>
  <si>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</si>
  <si>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</si>
  <si>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</si>
  <si>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</si>
  <si>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</si>
  <si>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</si>
  <si>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</si>
  <si>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</si>
  <si>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</si>
  <si>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</si>
  <si>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</si>
  <si>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</si>
  <si>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</si>
  <si>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</si>
  <si>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</si>
  <si>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</si>
  <si>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</si>
  <si>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</si>
  <si>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</si>
  <si>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</si>
  <si>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</si>
  <si>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</si>
  <si>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</si>
  <si>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</si>
  <si>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</si>
  <si>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</si>
  <si>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</si>
  <si>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</si>
  <si>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</si>
  <si>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</si>
  <si>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</si>
  <si>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</si>
  <si>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</si>
  <si>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</si>
  <si>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</si>
  <si>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</si>
  <si>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</si>
  <si>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</si>
  <si>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</si>
  <si>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</si>
  <si>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</si>
  <si>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</si>
  <si>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</si>
  <si>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</si>
  <si>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</si>
  <si>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</si>
  <si>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</si>
  <si>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</si>
  <si>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</si>
  <si>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</si>
  <si>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</si>
  <si>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</si>
  <si>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</si>
  <si>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</si>
  <si>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</si>
  <si>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</si>
  <si>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</si>
  <si>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</si>
  <si>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</si>
  <si>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</si>
  <si>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</si>
  <si>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</si>
  <si>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</si>
  <si>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</si>
  <si>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</si>
  <si>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</si>
  <si>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</si>
  <si>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</si>
  <si>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</si>
  <si>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</si>
  <si>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</si>
  <si>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</si>
  <si>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</si>
  <si>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</si>
  <si>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</si>
  <si>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</si>
  <si>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</si>
  <si>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</si>
  <si>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</si>
  <si>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</si>
  <si>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</si>
  <si>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</si>
  <si>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</si>
  <si>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</si>
  <si>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</si>
  <si>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</si>
  <si>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</si>
  <si>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</si>
  <si>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</si>
  <si>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</si>
  <si>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</si>
  <si>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</si>
  <si>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</si>
  <si>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</si>
  <si>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</si>
  <si>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</si>
  <si>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</si>
  <si>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</si>
  <si>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</si>
  <si>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</si>
  <si>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</si>
  <si>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</si>
  <si>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</si>
  <si>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</si>
  <si>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</si>
  <si>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</si>
  <si>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</si>
  <si>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</si>
  <si>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</si>
  <si>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</si>
  <si>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</si>
  <si>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</si>
  <si>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</si>
  <si>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</si>
  <si>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</si>
  <si>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</si>
  <si>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</si>
  <si>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</si>
  <si>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</si>
  <si>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</si>
  <si>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</si>
  <si>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</si>
  <si>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</si>
  <si>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</si>
  <si>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</si>
  <si>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</si>
  <si>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</si>
  <si>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</si>
  <si>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</si>
  <si>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</si>
  <si>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</si>
  <si>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</si>
  <si>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</si>
  <si>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</si>
  <si>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</si>
  <si>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</si>
  <si>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</si>
  <si>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</si>
  <si>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</si>
  <si>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</si>
  <si>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</si>
  <si>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</si>
  <si>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</si>
  <si>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</si>
  <si>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</si>
  <si>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</si>
  <si>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</si>
  <si>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</si>
  <si>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</si>
  <si>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</si>
  <si>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</si>
  <si>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</si>
  <si>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</si>
  <si>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</si>
  <si>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</si>
  <si>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</si>
  <si>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</si>
  <si>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</si>
  <si>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</si>
  <si>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</si>
  <si>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</si>
  <si>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</si>
  <si>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</si>
  <si>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</si>
  <si>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</si>
  <si>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</si>
  <si>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</si>
  <si>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</si>
  <si>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</si>
  <si>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</si>
  <si>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</si>
  <si>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</si>
  <si>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</si>
  <si>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</si>
  <si>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</si>
  <si>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</si>
  <si>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</si>
  <si>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</si>
  <si>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</si>
  <si>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</si>
  <si>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</si>
  <si>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</si>
  <si>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</si>
  <si>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</si>
  <si>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</si>
  <si>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</si>
  <si>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</si>
  <si>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</si>
  <si>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</si>
  <si>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</si>
  <si>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</si>
  <si>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</si>
  <si>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</si>
  <si>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</si>
  <si>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</si>
  <si>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</si>
  <si>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</si>
  <si>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</si>
  <si>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</si>
  <si>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</si>
  <si>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</si>
  <si>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</si>
  <si>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</si>
  <si>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</si>
  <si>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</si>
  <si>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</si>
  <si>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</si>
  <si>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</si>
  <si>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</si>
  <si>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</si>
  <si>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</si>
  <si>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</si>
  <si>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</si>
  <si>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</si>
  <si>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</si>
  <si>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</si>
  <si>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</si>
  <si>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</si>
  <si>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</si>
  <si>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</si>
  <si>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</si>
  <si>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</si>
  <si>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</si>
  <si>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</si>
  <si>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</si>
  <si>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</si>
  <si>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</si>
  <si>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</si>
  <si>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</si>
  <si>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</si>
  <si>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</si>
  <si>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</si>
  <si>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</si>
  <si>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</si>
  <si>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</si>
  <si>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</si>
  <si>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</si>
  <si>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</si>
  <si>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</si>
  <si>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</si>
  <si>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</si>
  <si>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</si>
  <si>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</si>
  <si>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</si>
  <si>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</si>
  <si>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</si>
  <si>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</si>
  <si>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</si>
  <si>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</si>
  <si>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</si>
  <si>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</si>
  <si>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</si>
  <si>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</si>
  <si>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</si>
  <si>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</si>
  <si>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</si>
  <si>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</si>
  <si>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</si>
  <si>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</si>
  <si>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</si>
  <si>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</si>
  <si>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</si>
  <si>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</si>
  <si>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</si>
  <si>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</si>
  <si>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</si>
  <si>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</si>
  <si>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</si>
  <si>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</si>
  <si>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</si>
  <si>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</si>
  <si>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</si>
  <si>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</si>
  <si>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</si>
  <si>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</si>
  <si>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</si>
  <si>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</si>
  <si>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</si>
  <si>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</si>
  <si>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</si>
  <si>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</si>
  <si>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</si>
  <si>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</si>
  <si>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</si>
  <si>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</si>
  <si>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</si>
  <si>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</si>
  <si>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</si>
  <si>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</si>
  <si>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</si>
  <si>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</si>
  <si>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</si>
  <si>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</si>
  <si>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</si>
  <si>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</si>
  <si>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</si>
  <si>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</si>
  <si>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</si>
  <si>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</si>
  <si>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</si>
  <si>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</si>
  <si>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</si>
  <si>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</si>
  <si>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</si>
  <si>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</si>
  <si>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</si>
  <si>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</si>
  <si>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</si>
  <si>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</si>
  <si>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</si>
  <si>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</si>
  <si>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</si>
  <si>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</si>
  <si>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</si>
  <si>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</si>
  <si>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</si>
  <si>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</si>
  <si>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</si>
  <si>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</si>
  <si>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</si>
  <si>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</si>
  <si>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</si>
  <si>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</si>
  <si>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</si>
  <si>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</si>
  <si>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</si>
  <si>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</si>
  <si>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</si>
  <si>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</si>
  <si>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</si>
  <si>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</si>
  <si>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</si>
  <si>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</si>
  <si>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</si>
  <si>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</si>
  <si>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</si>
  <si>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</si>
  <si>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</si>
  <si>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</si>
  <si>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</si>
  <si>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</si>
  <si>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</si>
  <si>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</si>
  <si>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</si>
  <si>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</si>
  <si>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</si>
  <si>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</si>
  <si>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</si>
  <si>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</si>
  <si>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</si>
  <si>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</si>
  <si>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</si>
  <si>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</si>
  <si>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</si>
  <si>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</si>
  <si>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</si>
  <si>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</si>
  <si>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</si>
  <si>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</si>
  <si>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</si>
  <si>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</si>
  <si>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</si>
  <si>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</si>
  <si>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</si>
  <si>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</si>
  <si>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</si>
  <si>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</si>
  <si>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</si>
  <si>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</si>
  <si>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</si>
  <si>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</si>
  <si>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</si>
  <si>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</si>
  <si>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</si>
  <si>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</si>
  <si>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</si>
  <si>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</si>
  <si>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</si>
  <si>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</si>
  <si>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</si>
  <si>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</si>
  <si>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</si>
  <si>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</si>
  <si>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</si>
  <si>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</si>
  <si>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</si>
  <si>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</si>
  <si>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</si>
  <si>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</si>
  <si>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</si>
  <si>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</si>
  <si>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</si>
  <si>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</si>
  <si>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</si>
  <si>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</si>
  <si>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</si>
  <si>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</si>
  <si>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</si>
  <si>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</si>
  <si>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</si>
  <si>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</si>
  <si>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</si>
  <si>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</si>
  <si>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</si>
  <si>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</si>
  <si>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</si>
  <si>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</si>
  <si>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</si>
  <si>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</si>
  <si>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</si>
  <si>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</si>
  <si>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</si>
  <si>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</si>
  <si>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</si>
  <si>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</si>
  <si>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</si>
  <si>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</si>
  <si>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</si>
  <si>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</si>
  <si>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</si>
  <si>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</si>
  <si>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</si>
  <si>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</si>
  <si>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</si>
  <si>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</si>
  <si>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</si>
  <si>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</si>
  <si>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</si>
  <si>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</si>
  <si>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</si>
  <si>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</si>
  <si>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</si>
  <si>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</si>
  <si>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</si>
  <si>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</si>
  <si>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</si>
  <si>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</si>
  <si>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</si>
  <si>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</si>
  <si>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</si>
  <si>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</si>
  <si>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</si>
  <si>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</si>
  <si>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</si>
  <si>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</si>
  <si>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</si>
  <si>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</si>
  <si>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</si>
  <si>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</si>
  <si>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</si>
  <si>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</si>
  <si>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</si>
  <si>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</si>
  <si>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</si>
  <si>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</si>
  <si>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</si>
  <si>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</si>
  <si>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</si>
  <si>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</si>
  <si>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</si>
  <si>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</si>
  <si>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</si>
  <si>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</si>
  <si>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</si>
  <si>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</si>
  <si>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</si>
  <si>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</si>
  <si>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</si>
  <si>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</si>
  <si>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</si>
  <si>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</si>
  <si>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</si>
  <si>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</si>
  <si>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</si>
  <si>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</si>
  <si>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</si>
  <si>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</si>
  <si>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</si>
  <si>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</si>
  <si>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</si>
  <si>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</si>
  <si>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</si>
  <si>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</si>
  <si>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</si>
  <si>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</si>
  <si>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</si>
  <si>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</si>
  <si>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</si>
  <si>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</si>
  <si>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</si>
  <si>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</si>
  <si>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</si>
  <si>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</si>
  <si>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</si>
  <si>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</si>
  <si>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</si>
  <si>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</si>
  <si>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</si>
  <si>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</si>
  <si>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</si>
  <si>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</si>
  <si>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</si>
  <si>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</si>
  <si>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</si>
  <si>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</si>
  <si>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</si>
  <si>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</si>
  <si>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</si>
  <si>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</si>
  <si>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</si>
  <si>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</si>
  <si>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</si>
  <si>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</si>
  <si>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</si>
  <si>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</si>
  <si>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</si>
  <si>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</si>
  <si>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</si>
  <si>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</si>
  <si>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</si>
  <si>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</si>
  <si>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</si>
  <si>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</si>
  <si>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</si>
  <si>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</si>
  <si>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</si>
  <si>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</si>
  <si>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</si>
  <si>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</si>
  <si>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</si>
  <si>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</si>
  <si>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</si>
  <si>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</si>
  <si>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</si>
  <si>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</si>
  <si>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</si>
  <si>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</si>
  <si>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</si>
  <si>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</si>
  <si>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</si>
  <si>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</si>
  <si>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</si>
  <si>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</si>
  <si>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</si>
  <si>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</si>
  <si>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</si>
  <si>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</si>
  <si>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</si>
  <si>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</si>
  <si>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</si>
  <si>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</si>
  <si>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</si>
  <si>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</si>
  <si>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</si>
  <si>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</si>
  <si>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</si>
  <si>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</si>
  <si>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</si>
  <si>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</si>
  <si>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</si>
  <si>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</si>
  <si>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</si>
  <si>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</si>
  <si>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</si>
  <si>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</si>
  <si>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</si>
  <si>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</si>
  <si>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</si>
  <si>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</si>
  <si>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</si>
  <si>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</si>
  <si>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</si>
  <si>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</si>
  <si>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</si>
  <si>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</si>
  <si>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</si>
  <si>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</si>
  <si>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</si>
  <si>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</si>
  <si>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</si>
  <si>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</si>
  <si>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</si>
  <si>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</si>
  <si>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</si>
  <si>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</si>
  <si>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</si>
  <si>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</si>
  <si>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</si>
  <si>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</si>
  <si>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</si>
  <si>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</si>
  <si>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</si>
  <si>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</si>
  <si>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</si>
  <si>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</si>
  <si>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</si>
  <si>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</si>
  <si>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</si>
  <si>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</si>
  <si>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</si>
  <si>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</si>
  <si>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</si>
  <si>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</si>
  <si>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</si>
  <si>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</si>
  <si>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</si>
  <si>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</si>
  <si>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</si>
  <si>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</si>
  <si>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</si>
  <si>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</si>
  <si>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</si>
  <si>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</si>
  <si>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</si>
  <si>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</si>
  <si>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</si>
  <si>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</si>
  <si>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</si>
  <si>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</si>
  <si>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</si>
  <si>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</si>
  <si>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</si>
  <si>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</si>
  <si>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</si>
  <si>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</si>
  <si>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</si>
  <si>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</si>
  <si>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</si>
  <si>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</si>
  <si>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</si>
  <si>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</si>
  <si>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</si>
  <si>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</si>
  <si>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</si>
  <si>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</si>
  <si>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</si>
  <si>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</si>
  <si>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</si>
  <si>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</si>
  <si>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</si>
  <si>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</si>
  <si>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</si>
  <si>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</si>
  <si>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</si>
  <si>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</si>
  <si>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</si>
  <si>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</si>
  <si>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</si>
  <si>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</si>
  <si>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</si>
  <si>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</si>
  <si>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</si>
  <si>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</si>
  <si>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</si>
  <si>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</si>
  <si>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</si>
  <si>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</si>
  <si>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</si>
  <si>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</si>
  <si>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</si>
  <si>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</si>
  <si>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</si>
  <si>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</si>
  <si>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</si>
  <si>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</si>
  <si>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</si>
  <si>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</si>
  <si>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</si>
  <si>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</si>
  <si>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</si>
  <si>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</si>
  <si>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</si>
  <si>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</si>
  <si>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</si>
  <si>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</si>
  <si>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</si>
  <si>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</si>
  <si>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</si>
  <si>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</si>
  <si>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</si>
  <si>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</si>
  <si>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</si>
  <si>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</si>
  <si>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</si>
  <si>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</si>
  <si>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</si>
  <si>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</si>
  <si>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</si>
  <si>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</si>
  <si>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</si>
  <si>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</si>
  <si>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</si>
  <si>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</si>
  <si>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</si>
  <si>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</si>
  <si>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</si>
  <si>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</si>
  <si>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</si>
  <si>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</si>
  <si>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</si>
  <si>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</si>
  <si>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</si>
  <si>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</si>
  <si>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</si>
  <si>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</si>
  <si>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</si>
  <si>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</si>
  <si>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</si>
  <si>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</si>
  <si>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</si>
  <si>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</si>
  <si>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</si>
  <si>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</si>
  <si>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</si>
  <si>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</si>
  <si>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</si>
  <si>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</si>
  <si>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</si>
  <si>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</si>
  <si>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</si>
  <si>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</si>
  <si>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</si>
  <si>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</si>
  <si>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</si>
  <si>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</si>
  <si>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</si>
  <si>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</si>
  <si>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</si>
  <si>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</si>
  <si>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</si>
  <si>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</si>
  <si>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</si>
  <si>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</si>
  <si>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</si>
  <si>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</si>
  <si>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</si>
  <si>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</si>
  <si>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</si>
  <si>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</si>
  <si>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</si>
  <si>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</si>
  <si>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</si>
  <si>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</si>
  <si>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</si>
  <si>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</si>
  <si>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</si>
  <si>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</si>
  <si>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</si>
  <si>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</si>
  <si>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</si>
  <si>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</si>
  <si>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</si>
  <si>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</si>
  <si>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</si>
  <si>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</si>
  <si>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</si>
  <si>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</si>
  <si>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</si>
  <si>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</si>
  <si>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</si>
  <si>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</si>
  <si>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</si>
  <si>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</si>
  <si>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</si>
  <si>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</si>
  <si>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</si>
  <si>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</si>
  <si>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</si>
  <si>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</si>
  <si>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</si>
  <si>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</si>
  <si>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</si>
  <si>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</si>
  <si>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</si>
  <si>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</si>
  <si>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</si>
  <si>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</si>
  <si>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</si>
  <si>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</si>
  <si>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</si>
  <si>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</si>
  <si>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</si>
  <si>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</si>
  <si>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</si>
  <si>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</si>
  <si>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</si>
  <si>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</si>
  <si>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</si>
  <si>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</si>
  <si>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</si>
  <si>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</si>
  <si>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</si>
  <si>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</si>
  <si>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</si>
  <si>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</si>
  <si>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</si>
  <si>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</si>
  <si>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</si>
  <si>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</si>
  <si>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</si>
  <si>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</si>
  <si>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</si>
  <si>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</si>
  <si>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</si>
  <si>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</si>
  <si>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</si>
  <si>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</si>
  <si>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</si>
  <si>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</si>
  <si>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</si>
  <si>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</si>
  <si>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</si>
  <si>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</si>
  <si>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</si>
  <si>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</si>
  <si>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</si>
  <si>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</si>
  <si>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</si>
  <si>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</si>
  <si>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</si>
  <si>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</si>
  <si>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</si>
  <si>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</si>
  <si>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</si>
  <si>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</si>
  <si>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</si>
  <si>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</si>
  <si>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</si>
  <si>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</si>
  <si>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</si>
  <si>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</si>
  <si>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</si>
  <si>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</si>
  <si>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</si>
  <si>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</si>
  <si>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</si>
  <si>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</si>
  <si>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</si>
  <si>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</si>
  <si>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</si>
  <si>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</si>
  <si>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</si>
  <si>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</si>
  <si>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</si>
  <si>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</si>
  <si>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</si>
  <si>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</si>
  <si>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</si>
  <si>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</si>
  <si>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</si>
  <si>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</si>
  <si>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</si>
  <si>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</si>
  <si>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</si>
  <si>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</si>
  <si>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</si>
  <si>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</si>
  <si>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</si>
  <si>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</si>
  <si>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</si>
  <si>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</si>
  <si>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</si>
  <si>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</si>
  <si>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</si>
  <si>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</si>
  <si>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</si>
  <si>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</si>
  <si>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</si>
  <si>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</si>
  <si>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</si>
  <si>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</si>
  <si>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</si>
  <si>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</si>
  <si>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</si>
  <si>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</si>
  <si>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</si>
  <si>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</si>
  <si>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</si>
  <si>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</si>
  <si>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</si>
  <si>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</si>
  <si>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</si>
  <si>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</si>
  <si>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</si>
  <si>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</si>
  <si>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</si>
  <si>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</si>
  <si>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</si>
  <si>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</si>
  <si>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</si>
  <si>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</si>
  <si>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</si>
  <si>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</si>
  <si>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</si>
  <si>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</si>
  <si>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</si>
  <si>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</si>
  <si>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</si>
  <si>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</si>
  <si>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</si>
  <si>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</si>
  <si>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</si>
  <si>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</si>
  <si>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</si>
  <si>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</si>
  <si>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</si>
  <si>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</si>
  <si>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</si>
  <si>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</si>
  <si>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</si>
  <si>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</si>
  <si>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</si>
  <si>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</si>
  <si>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</si>
  <si>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</si>
  <si>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</si>
  <si>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</si>
  <si>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</si>
  <si>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</si>
  <si>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</si>
  <si>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</si>
  <si>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</si>
  <si>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</si>
  <si>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</si>
  <si>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</si>
  <si>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</si>
  <si>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</si>
  <si>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</si>
  <si>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</si>
  <si>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</si>
  <si>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</si>
  <si>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</si>
  <si>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</si>
  <si>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</si>
  <si>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</si>
  <si>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</si>
  <si>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</si>
  <si>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</si>
  <si>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</si>
  <si>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</si>
  <si>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</si>
  <si>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</si>
  <si>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</si>
  <si>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</si>
  <si>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</si>
  <si>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</si>
  <si>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</si>
  <si>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</si>
  <si>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</si>
  <si>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</si>
  <si>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</si>
  <si>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</si>
  <si>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</si>
  <si>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</si>
  <si>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</si>
  <si>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</si>
  <si>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</si>
  <si>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</si>
  <si>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</si>
  <si>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</si>
  <si>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</si>
  <si>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</si>
  <si>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</si>
  <si>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</si>
  <si>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</si>
  <si>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</si>
  <si>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</si>
  <si>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</si>
  <si>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</si>
  <si>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</si>
  <si>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</si>
  <si>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</si>
  <si>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</si>
  <si>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</si>
  <si>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</si>
  <si>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</si>
  <si>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</si>
  <si>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</si>
  <si>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</si>
  <si>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</si>
  <si>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</si>
  <si>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</si>
  <si>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</si>
  <si>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</si>
  <si>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</si>
  <si>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</si>
  <si>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</si>
  <si>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</si>
  <si>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</si>
  <si>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</si>
  <si>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</si>
  <si>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</si>
  <si>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</si>
  <si>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</si>
  <si>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</si>
  <si>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</si>
  <si>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</si>
  <si>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</si>
  <si>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</si>
  <si>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</si>
  <si>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</si>
  <si>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</si>
  <si>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</si>
  <si>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</si>
  <si>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</si>
  <si>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</si>
  <si>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</si>
  <si>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</si>
  <si>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</si>
  <si>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</si>
  <si>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</si>
  <si>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</si>
  <si>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</si>
  <si>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</si>
  <si>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</si>
  <si>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</si>
  <si>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</si>
  <si>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</si>
  <si>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</si>
  <si>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</si>
  <si>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</si>
  <si>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</si>
  <si>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</si>
  <si>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</si>
  <si>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</si>
  <si>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</si>
  <si>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</si>
  <si>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</si>
  <si>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</si>
  <si>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</si>
  <si>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</si>
  <si>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</si>
  <si>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</si>
  <si>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</si>
  <si>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</si>
  <si>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</si>
  <si>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</si>
  <si>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</si>
  <si>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</si>
  <si>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</si>
  <si>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</si>
  <si>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</si>
  <si>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</si>
  <si>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</si>
  <si>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</si>
  <si>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</si>
  <si>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</si>
  <si>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</si>
  <si>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</si>
  <si>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</si>
  <si>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</si>
  <si>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</si>
  <si>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</si>
  <si>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</si>
  <si>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</si>
  <si>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</si>
  <si>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</si>
  <si>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</si>
  <si>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</si>
  <si>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</si>
  <si>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</si>
  <si>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</si>
  <si>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</si>
  <si>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</si>
  <si>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</si>
  <si>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</si>
  <si>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</si>
  <si>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</si>
  <si>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</si>
  <si>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</si>
  <si>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</si>
  <si>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</si>
  <si>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</si>
  <si>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</si>
  <si>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</si>
  <si>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</si>
  <si>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</si>
  <si>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</si>
  <si>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</si>
  <si>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</si>
  <si>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</si>
  <si>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</si>
  <si>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</si>
  <si>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</si>
  <si>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</si>
  <si>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</si>
  <si>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</si>
  <si>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</si>
  <si>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</si>
  <si>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</si>
  <si>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</si>
  <si>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</si>
  <si>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</si>
  <si>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</si>
  <si>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</si>
  <si>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</si>
  <si>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</si>
  <si>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</si>
  <si>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</si>
  <si>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</si>
  <si>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</si>
  <si>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</si>
  <si>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</si>
  <si>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</si>
  <si>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</si>
  <si>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</si>
  <si>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</si>
  <si>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</si>
  <si>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</si>
  <si>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</si>
  <si>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</si>
  <si>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</si>
  <si>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</si>
  <si>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</si>
  <si>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</si>
  <si>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</si>
  <si>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</si>
  <si>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</si>
  <si>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</si>
  <si>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</si>
  <si>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</si>
  <si>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</si>
  <si>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</si>
  <si>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</si>
  <si>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</si>
  <si>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</si>
  <si>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</si>
  <si>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</si>
  <si>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</si>
  <si>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</si>
  <si>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</si>
  <si>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</si>
  <si>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</si>
  <si>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</si>
  <si>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</si>
  <si>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</si>
  <si>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</si>
  <si>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</si>
  <si>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</si>
  <si>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</si>
  <si>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</si>
  <si>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</si>
  <si>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</si>
  <si>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</si>
  <si>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</si>
  <si>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</si>
  <si>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</si>
  <si>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</si>
  <si>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</si>
  <si>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</si>
  <si>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</si>
  <si>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</si>
  <si>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</si>
  <si>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</si>
  <si>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</si>
  <si>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</si>
  <si>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</si>
  <si>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</si>
  <si>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</si>
  <si>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</si>
  <si>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</si>
  <si>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</si>
  <si>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</si>
  <si>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</si>
  <si>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</si>
  <si>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</si>
  <si>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</si>
  <si>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</si>
  <si>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</si>
  <si>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</si>
  <si>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</si>
  <si>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</si>
  <si>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</si>
  <si>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</si>
  <si>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</si>
  <si>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</si>
  <si>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</si>
  <si>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</si>
  <si>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</si>
  <si>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</si>
  <si>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</si>
  <si>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</si>
  <si>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</si>
  <si>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</si>
  <si>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</si>
  <si>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</si>
  <si>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</si>
  <si>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</si>
  <si>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</si>
  <si>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</si>
  <si>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</si>
  <si>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</si>
  <si>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</si>
  <si>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</si>
  <si>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</si>
  <si>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</si>
  <si>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</si>
  <si>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</si>
  <si>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</si>
  <si>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</si>
  <si>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</si>
  <si>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</si>
  <si>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</si>
  <si>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</si>
  <si>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</si>
  <si>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</si>
  <si>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</si>
  <si>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</si>
  <si>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</si>
  <si>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</si>
  <si>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</si>
  <si>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</si>
  <si>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</si>
  <si>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</si>
  <si>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</si>
  <si>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</si>
  <si>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</si>
  <si>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</si>
  <si>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</si>
  <si>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</si>
  <si>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</si>
  <si>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</si>
  <si>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</si>
  <si>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</si>
  <si>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</si>
  <si>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</si>
  <si>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</si>
  <si>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</si>
  <si>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</si>
  <si>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</si>
  <si>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</si>
  <si>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</si>
  <si>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</si>
  <si>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</si>
  <si>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</si>
  <si>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</si>
  <si>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</si>
  <si>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</si>
  <si>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</si>
  <si>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</si>
  <si>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</si>
  <si>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</si>
  <si>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</si>
  <si>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</si>
  <si>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</si>
  <si>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</si>
  <si>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</si>
  <si>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</si>
  <si>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</si>
  <si>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</si>
  <si>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</si>
  <si>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</si>
  <si>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</si>
  <si>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</si>
  <si>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</si>
  <si>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</si>
  <si>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</si>
  <si>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</si>
  <si>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</si>
  <si>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</si>
  <si>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</si>
  <si>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</si>
  <si>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</si>
  <si>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</si>
  <si>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</si>
  <si>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</si>
  <si>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</si>
  <si>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</si>
  <si>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</si>
  <si>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</si>
  <si>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</si>
  <si>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</si>
  <si>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</si>
  <si>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</si>
  <si>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</si>
  <si>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</si>
  <si>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</si>
  <si>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</si>
  <si>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</si>
  <si>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</si>
  <si>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</si>
  <si>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</si>
  <si>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</si>
  <si>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</si>
  <si>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</si>
  <si>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</si>
  <si>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</si>
  <si>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</si>
  <si>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</si>
  <si>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</si>
  <si>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</si>
  <si>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</si>
  <si>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</si>
  <si>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</si>
  <si>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</si>
  <si>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</si>
  <si>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</si>
  <si>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</si>
  <si>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</si>
  <si>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</si>
  <si>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</si>
  <si>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</si>
  <si>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</si>
  <si>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</si>
  <si>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</si>
  <si>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</si>
  <si>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</si>
  <si>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</si>
  <si>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</si>
  <si>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</si>
  <si>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</si>
  <si>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</si>
  <si>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</si>
  <si>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</si>
  <si>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</si>
  <si>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</si>
  <si>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</si>
  <si>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</si>
  <si>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</si>
  <si>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</si>
  <si>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</si>
  <si>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</si>
  <si>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</si>
  <si>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</si>
  <si>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</si>
  <si>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</si>
  <si>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</si>
  <si>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</si>
  <si>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</si>
  <si>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</si>
  <si>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</si>
  <si>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</si>
  <si>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</si>
  <si>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</si>
  <si>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</si>
  <si>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</si>
  <si>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</si>
  <si>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</si>
  <si>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</si>
  <si>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</si>
  <si>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</si>
  <si>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</si>
  <si>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</si>
  <si>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</si>
  <si>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</si>
  <si>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</si>
  <si>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</si>
  <si>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</si>
  <si>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</si>
  <si>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</si>
  <si>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</si>
  <si>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</si>
  <si>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</si>
  <si>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</si>
  <si>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</si>
  <si>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</si>
  <si>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</si>
  <si>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</si>
  <si>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</si>
  <si>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</si>
  <si>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</si>
  <si>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</si>
  <si>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</si>
  <si>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</si>
  <si>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</si>
  <si>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</si>
  <si>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</si>
  <si>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</si>
  <si>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</si>
  <si>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</si>
  <si>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</si>
  <si>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</si>
  <si>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</si>
  <si>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</si>
  <si>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</si>
  <si>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</si>
  <si>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</si>
  <si>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</si>
  <si>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</si>
  <si>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</si>
  <si>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</si>
  <si>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</si>
  <si>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</si>
  <si>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</si>
  <si>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</si>
  <si>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</si>
  <si>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</si>
  <si>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</si>
  <si>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</si>
  <si>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</si>
  <si>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</si>
  <si>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</si>
  <si>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</si>
  <si>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</si>
  <si>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</si>
  <si>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</si>
  <si>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</si>
  <si>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</si>
  <si>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</si>
  <si>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</si>
  <si>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</si>
  <si>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</si>
  <si>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</si>
  <si>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</si>
  <si>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</si>
  <si>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</si>
  <si>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</si>
  <si>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</si>
  <si>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</si>
  <si>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</si>
  <si>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</si>
  <si>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</si>
  <si>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</si>
  <si>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</si>
  <si>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</si>
  <si>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</si>
  <si>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</si>
  <si>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</si>
  <si>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</si>
  <si>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</si>
  <si>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</si>
  <si>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</si>
  <si>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</si>
  <si>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</si>
  <si>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</si>
  <si>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</si>
  <si>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</si>
  <si>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</si>
  <si>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</si>
  <si>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</si>
  <si>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</si>
  <si>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</si>
  <si>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</si>
  <si>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</si>
  <si>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</si>
  <si>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</si>
  <si>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</si>
  <si>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</si>
  <si>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</si>
  <si>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</si>
  <si>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</si>
  <si>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</si>
  <si>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</si>
  <si>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</si>
  <si>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</si>
  <si>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</si>
  <si>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</si>
  <si>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</si>
  <si>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</si>
  <si>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</si>
  <si>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</si>
  <si>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</si>
  <si>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</si>
  <si>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</si>
  <si>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</si>
  <si>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</si>
  <si>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</si>
  <si>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</si>
  <si>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</si>
  <si>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</si>
  <si>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</si>
  <si>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</si>
  <si>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</si>
  <si>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</si>
  <si>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</si>
  <si>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</si>
  <si>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</si>
  <si>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</si>
  <si>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</si>
  <si>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</si>
  <si>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</si>
  <si>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</si>
  <si>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</si>
  <si>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</si>
  <si>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</si>
  <si>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</si>
  <si>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</si>
  <si>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</si>
  <si>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</si>
  <si>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</si>
  <si>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</si>
  <si>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</si>
  <si>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</si>
  <si>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</si>
  <si>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</si>
  <si>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</si>
  <si>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</si>
  <si>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</si>
  <si>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</si>
  <si>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</si>
  <si>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</si>
  <si>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</si>
  <si>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</si>
  <si>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</si>
  <si>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</si>
  <si>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</si>
  <si>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</si>
  <si>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</si>
  <si>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</si>
  <si>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</si>
  <si>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</si>
  <si>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</si>
  <si>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</si>
  <si>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</si>
  <si>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</si>
  <si>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</si>
  <si>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</si>
  <si>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</si>
  <si>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</si>
  <si>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</si>
  <si>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</si>
  <si>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</si>
  <si>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</si>
  <si>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</si>
  <si>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</si>
  <si>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</si>
  <si>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</si>
  <si>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</si>
  <si>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</si>
  <si>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</si>
  <si>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</si>
  <si>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</si>
  <si>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</si>
  <si>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</si>
  <si>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</si>
  <si>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</si>
  <si>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</si>
  <si>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</si>
  <si>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</si>
  <si>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</si>
  <si>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</si>
  <si>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</si>
  <si>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</si>
  <si>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</si>
  <si>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</si>
  <si>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</si>
  <si>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</si>
  <si>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</si>
  <si>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</si>
  <si>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</si>
  <si>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</si>
  <si>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</si>
  <si>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</si>
  <si>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</si>
  <si>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</si>
  <si>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</si>
  <si>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</si>
  <si>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</si>
  <si>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</si>
  <si>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</si>
  <si>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</si>
  <si>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</si>
  <si>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</si>
  <si>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</si>
  <si>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</si>
  <si>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</si>
  <si>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</si>
  <si>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</si>
  <si>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</si>
  <si>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</si>
  <si>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</si>
  <si>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</si>
  <si>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</si>
  <si>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</si>
  <si>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</si>
  <si>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</si>
  <si>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</si>
  <si>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</si>
  <si>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</si>
  <si>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</si>
  <si>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</si>
  <si>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</si>
  <si>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</si>
  <si>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</si>
  <si>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</si>
  <si>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</si>
  <si>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</si>
  <si>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</si>
  <si>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</si>
  <si>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</si>
  <si>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</si>
  <si>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</si>
  <si>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</si>
  <si>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</si>
  <si>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</si>
  <si>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</si>
  <si>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</si>
  <si>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</si>
  <si>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</si>
  <si>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</si>
  <si>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</si>
  <si>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</si>
  <si>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</si>
  <si>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</si>
  <si>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</si>
  <si>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</si>
  <si>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</si>
  <si>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</si>
  <si>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</si>
  <si>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</si>
  <si>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</si>
  <si>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</si>
  <si>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</si>
  <si>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</si>
  <si>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</si>
  <si>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</si>
  <si>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</si>
  <si>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</si>
  <si>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</si>
  <si>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</si>
  <si>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</si>
  <si>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</si>
  <si>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</si>
  <si>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</si>
  <si>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</si>
  <si>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</si>
  <si>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</si>
  <si>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</si>
  <si>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</si>
  <si>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</si>
  <si>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</si>
  <si>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</si>
  <si>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</si>
  <si>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</si>
  <si>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</si>
  <si>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</si>
  <si>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</si>
  <si>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</si>
  <si>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</si>
  <si>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</si>
  <si>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</si>
  <si>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</si>
  <si>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</si>
  <si>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</si>
  <si>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</si>
  <si>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</si>
  <si>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</si>
  <si>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</si>
  <si>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</si>
  <si>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</si>
  <si>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</si>
  <si>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</si>
  <si>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</si>
  <si>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</si>
  <si>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</si>
  <si>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</si>
  <si>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</si>
  <si>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</si>
  <si>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</si>
  <si>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</si>
  <si>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</si>
  <si>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</si>
  <si>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</si>
  <si>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</si>
  <si>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</si>
  <si>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</si>
  <si>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</si>
  <si>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</si>
  <si>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</si>
  <si>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</si>
  <si>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</si>
  <si>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</si>
  <si>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</si>
  <si>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</si>
  <si>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</si>
  <si>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</si>
  <si>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</si>
  <si>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</si>
  <si>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</si>
  <si>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</si>
  <si>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</si>
  <si>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</si>
  <si>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</si>
  <si>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</si>
  <si>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</si>
  <si>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</si>
  <si>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</si>
  <si>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</si>
  <si>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</si>
  <si>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</si>
  <si>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</si>
  <si>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</si>
  <si>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</si>
  <si>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</si>
  <si>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</si>
  <si>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</si>
  <si>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</si>
  <si>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</si>
  <si>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</si>
  <si>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</si>
  <si>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</si>
  <si>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</si>
  <si>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</si>
  <si>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</si>
  <si>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</si>
  <si>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</si>
  <si>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</si>
  <si>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</si>
  <si>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</si>
  <si>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</si>
  <si>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</si>
  <si>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</si>
  <si>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</si>
  <si>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</si>
  <si>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</si>
  <si>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</si>
  <si>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</si>
  <si>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</si>
  <si>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</si>
  <si>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</si>
  <si>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</si>
  <si>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</si>
  <si>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</si>
  <si>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</si>
  <si>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</si>
  <si>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</si>
  <si>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</si>
  <si>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</si>
  <si>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</si>
  <si>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</si>
  <si>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</si>
  <si>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</si>
  <si>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</si>
  <si>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</si>
  <si>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</si>
  <si>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</si>
  <si>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</si>
  <si>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</si>
  <si>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</si>
  <si>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</si>
  <si>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</si>
  <si>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</si>
  <si>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</si>
  <si>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</si>
  <si>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</si>
  <si>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</si>
  <si>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</si>
  <si>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</si>
  <si>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</si>
  <si>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</si>
  <si>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</si>
  <si>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</si>
  <si>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</si>
  <si>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</si>
  <si>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</si>
  <si>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</si>
  <si>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</si>
  <si>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</si>
  <si>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</si>
  <si>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</si>
  <si>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</si>
  <si>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</si>
  <si>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</si>
  <si>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</si>
  <si>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</si>
  <si>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</si>
  <si>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</si>
  <si>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</si>
  <si>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</si>
  <si>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</si>
  <si>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</si>
  <si>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</si>
  <si>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</si>
  <si>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</si>
  <si>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</si>
  <si>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</si>
  <si>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</si>
  <si>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</si>
  <si>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</si>
  <si>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</si>
  <si>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</si>
  <si>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</si>
  <si>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</si>
  <si>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</si>
  <si>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</si>
  <si>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</si>
  <si>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</si>
  <si>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</si>
  <si>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</si>
  <si>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</si>
  <si>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</si>
  <si>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</si>
  <si>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</si>
  <si>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</si>
  <si>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</si>
  <si>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</si>
  <si>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</si>
  <si>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</si>
  <si>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</si>
  <si>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</si>
  <si>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</si>
  <si>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</si>
  <si>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</si>
  <si>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</si>
  <si>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</si>
  <si>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</si>
  <si>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</si>
  <si>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</si>
  <si>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</si>
  <si>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</si>
  <si>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</si>
  <si>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</si>
  <si>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</si>
  <si>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</si>
  <si>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</si>
  <si>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</si>
  <si>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</si>
  <si>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</si>
  <si>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</si>
  <si>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</si>
  <si>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</si>
  <si>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</si>
  <si>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</si>
  <si>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</si>
  <si>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</si>
  <si>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</si>
  <si>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</si>
  <si>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</si>
  <si>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</si>
  <si>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</si>
  <si>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</si>
  <si>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</si>
  <si>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</si>
  <si>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</si>
  <si>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</si>
  <si>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</si>
  <si>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</si>
  <si>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</si>
  <si>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</si>
  <si>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</si>
  <si>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</si>
  <si>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</si>
  <si>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</si>
  <si>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</si>
  <si>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</si>
  <si>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</si>
  <si>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</si>
  <si>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</si>
  <si>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</si>
  <si>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</si>
  <si>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</si>
  <si>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</si>
  <si>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</si>
  <si>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</si>
  <si>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</si>
  <si>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</si>
  <si>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</si>
  <si>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</si>
  <si>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</si>
  <si>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</si>
  <si>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</si>
  <si>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</si>
  <si>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</si>
  <si>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</si>
  <si>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</si>
  <si>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</si>
  <si>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</si>
  <si>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</si>
  <si>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</si>
  <si>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</si>
  <si>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</si>
  <si>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</si>
  <si>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</si>
  <si>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</si>
  <si>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</si>
  <si>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</si>
  <si>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</si>
  <si>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</si>
  <si>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</si>
  <si>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</si>
  <si>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</si>
  <si>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</si>
  <si>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</si>
  <si>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</si>
  <si>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</si>
  <si>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</si>
  <si>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</si>
  <si>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</si>
  <si>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</si>
  <si>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</si>
  <si>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</si>
  <si>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</si>
  <si>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</si>
  <si>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</si>
  <si>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</si>
  <si>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</si>
  <si>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</si>
  <si>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</si>
  <si>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</si>
  <si>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</si>
  <si>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</si>
  <si>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</si>
  <si>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</si>
  <si>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</si>
  <si>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</si>
  <si>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</si>
  <si>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</si>
  <si>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</si>
  <si>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</si>
  <si>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</si>
  <si>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</si>
  <si>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</si>
  <si>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</si>
  <si>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</si>
  <si>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</si>
  <si>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</si>
  <si>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</si>
  <si>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</si>
  <si>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</si>
  <si>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</si>
  <si>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</si>
  <si>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</si>
  <si>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</si>
  <si>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</si>
  <si>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</si>
  <si>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</si>
  <si>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</si>
  <si>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</si>
  <si>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</si>
  <si>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</si>
  <si>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</si>
  <si>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</si>
  <si>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</si>
  <si>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</si>
  <si>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</si>
  <si>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</si>
  <si>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</si>
  <si>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</si>
  <si>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</si>
  <si>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</si>
  <si>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</si>
  <si>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</si>
  <si>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</si>
  <si>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</si>
  <si>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</si>
  <si>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</si>
  <si>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</si>
  <si>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</si>
  <si>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</si>
  <si>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</si>
  <si>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</si>
  <si>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</si>
  <si>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</si>
  <si>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</si>
  <si>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</si>
  <si>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</si>
  <si>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</si>
  <si>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</si>
  <si>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</si>
  <si>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</si>
  <si>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</si>
  <si>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</si>
  <si>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</si>
  <si>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</si>
  <si>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</si>
  <si>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</si>
  <si>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</si>
  <si>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</si>
  <si>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</si>
  <si>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</si>
  <si>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</si>
  <si>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</si>
  <si>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</si>
  <si>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</si>
  <si>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</si>
  <si>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</si>
  <si>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</si>
  <si>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</si>
  <si>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</si>
  <si>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</si>
  <si>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</si>
  <si>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</si>
  <si>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</si>
  <si>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</si>
  <si>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</si>
  <si>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</si>
  <si>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</si>
  <si>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</si>
  <si>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</si>
  <si>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</si>
  <si>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</si>
  <si>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</si>
  <si>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</si>
  <si>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</si>
  <si>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</si>
  <si>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</si>
  <si>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</si>
  <si>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</si>
  <si>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</si>
  <si>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</si>
  <si>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</si>
  <si>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</si>
  <si>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</si>
  <si>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</si>
  <si>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</si>
  <si>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</si>
  <si>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</si>
  <si>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</si>
  <si>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</si>
  <si>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</si>
  <si>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</si>
  <si>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</si>
  <si>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</si>
  <si>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</si>
  <si>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</si>
  <si>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</si>
  <si>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</si>
  <si>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</si>
  <si>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</si>
  <si>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</si>
  <si>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</si>
  <si>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</si>
  <si>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</si>
  <si>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</si>
  <si>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</si>
  <si>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</si>
  <si>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</si>
  <si>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</si>
  <si>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</si>
  <si>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</si>
  <si>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</si>
  <si>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</si>
  <si>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</si>
  <si>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</si>
  <si>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</si>
  <si>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</si>
  <si>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</si>
  <si>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</si>
  <si>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</si>
  <si>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</si>
  <si>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</si>
  <si>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</si>
  <si>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</si>
  <si>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</si>
  <si>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</si>
  <si>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</si>
  <si>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</si>
  <si>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</si>
  <si>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</si>
  <si>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</si>
  <si>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</si>
  <si>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</si>
  <si>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</si>
  <si>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</si>
  <si>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</si>
  <si>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</si>
  <si>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</si>
  <si>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</si>
  <si>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</si>
  <si>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</si>
  <si>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</si>
  <si>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</si>
  <si>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</si>
  <si>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</si>
  <si>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</si>
  <si>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</si>
  <si>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</si>
  <si>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</si>
  <si>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</si>
  <si>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</si>
  <si>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</si>
  <si>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</si>
  <si>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</si>
  <si>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</si>
  <si>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</si>
  <si>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</si>
  <si>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</si>
  <si>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</si>
  <si>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</si>
  <si>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</si>
  <si>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</si>
  <si>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</si>
  <si>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</si>
  <si>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</si>
  <si>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</si>
  <si>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</si>
  <si>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</si>
  <si>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</si>
  <si>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</si>
  <si>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</si>
  <si>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</si>
  <si>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</si>
  <si>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</si>
  <si>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</si>
  <si>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</si>
  <si>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</si>
  <si>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</si>
  <si>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</si>
  <si>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</si>
  <si>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</si>
  <si>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</si>
  <si>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</si>
  <si>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</si>
  <si>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</si>
  <si>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</si>
  <si>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</si>
  <si>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</si>
  <si>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</si>
  <si>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</si>
  <si>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</si>
  <si>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</si>
  <si>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</si>
  <si>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</si>
  <si>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</si>
  <si>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</si>
  <si>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</si>
  <si>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</si>
  <si>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</si>
  <si>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</si>
  <si>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</si>
  <si>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</si>
  <si>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</si>
  <si>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</si>
  <si>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</si>
  <si>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</si>
  <si>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</si>
  <si>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</si>
  <si>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</si>
  <si>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</si>
  <si>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</si>
  <si>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</si>
  <si>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</si>
  <si>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</si>
  <si>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</si>
  <si>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</si>
  <si>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</si>
  <si>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</si>
  <si>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</si>
  <si>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</si>
  <si>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</si>
  <si>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</si>
  <si>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</si>
  <si>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</si>
  <si>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</si>
  <si>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</si>
  <si>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</si>
  <si>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</si>
  <si>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</si>
  <si>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</si>
  <si>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</si>
  <si>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</si>
  <si>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</si>
  <si>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</si>
  <si>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</si>
  <si>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</si>
  <si>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</si>
  <si>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</si>
  <si>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</si>
  <si>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</si>
  <si>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</si>
  <si>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</si>
  <si>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</si>
  <si>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</si>
  <si>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</si>
  <si>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</si>
  <si>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</si>
  <si>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</si>
  <si>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</si>
  <si>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</si>
  <si>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</si>
  <si>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</si>
  <si>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</si>
  <si>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</si>
  <si>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</si>
  <si>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</si>
  <si>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</si>
  <si>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</si>
  <si>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</si>
  <si>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</si>
  <si>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</si>
  <si>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</si>
  <si>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</si>
  <si>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</si>
  <si>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</si>
  <si>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</si>
  <si>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</si>
  <si>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</si>
  <si>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</si>
  <si>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</si>
  <si>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</si>
  <si>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</si>
  <si>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</si>
  <si>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</si>
  <si>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</si>
  <si>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</si>
  <si>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</si>
  <si>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</si>
  <si>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</si>
  <si>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</si>
  <si>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</si>
  <si>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</si>
  <si>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</si>
  <si>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</si>
  <si>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</si>
  <si>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</si>
  <si>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</si>
  <si>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</si>
  <si>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</si>
  <si>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</si>
  <si>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</si>
  <si>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</si>
  <si>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</si>
  <si>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</si>
  <si>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</si>
  <si>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</si>
  <si>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</si>
  <si>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</si>
  <si>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</si>
  <si>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</si>
  <si>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</si>
  <si>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</si>
  <si>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</si>
  <si>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</si>
  <si>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</si>
  <si>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</si>
  <si>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</si>
  <si>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</si>
  <si>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</si>
  <si>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</si>
  <si>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</si>
  <si>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</si>
  <si>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</si>
  <si>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</si>
  <si>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</si>
  <si>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</si>
  <si>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</si>
  <si>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</si>
  <si>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</si>
  <si>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</si>
  <si>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</si>
  <si>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</si>
  <si>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</si>
  <si>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</si>
  <si>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</si>
  <si>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</si>
  <si>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</si>
  <si>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</si>
  <si>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</si>
  <si>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</si>
  <si>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</si>
  <si>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</si>
  <si>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</si>
  <si>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</si>
  <si>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</si>
  <si>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</si>
  <si>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</si>
  <si>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</si>
  <si>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</si>
  <si>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</si>
  <si>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</si>
  <si>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</si>
  <si>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</si>
  <si>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</si>
  <si>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</si>
  <si>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</si>
  <si>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</si>
  <si>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</si>
  <si>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</si>
  <si>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</si>
  <si>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</si>
  <si>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</si>
  <si>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</si>
  <si>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</si>
  <si>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</si>
  <si>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</si>
  <si>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</si>
  <si>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</si>
  <si>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</si>
  <si>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</si>
  <si>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</si>
  <si>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</si>
  <si>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</si>
  <si>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</si>
  <si>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</si>
  <si>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</si>
  <si>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</si>
  <si>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</si>
  <si>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</si>
  <si>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</si>
  <si>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</si>
  <si>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</si>
  <si>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</si>
  <si>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</si>
  <si>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</si>
  <si>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</si>
  <si>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</si>
  <si>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</si>
  <si>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</si>
  <si>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</si>
  <si>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</si>
  <si>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</si>
  <si>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</si>
  <si>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</si>
  <si>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</si>
  <si>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</si>
  <si>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</si>
  <si>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</si>
  <si>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</si>
  <si>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</si>
  <si>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</si>
  <si>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</si>
  <si>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</si>
  <si>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</si>
  <si>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</si>
  <si>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</si>
  <si>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</si>
  <si>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</si>
  <si>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</si>
  <si>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</si>
  <si>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</si>
  <si>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</si>
  <si>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</si>
  <si>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</si>
  <si>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</si>
  <si>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</si>
  <si>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</si>
  <si>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</si>
  <si>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</si>
  <si>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</si>
  <si>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</si>
  <si>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</si>
  <si>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</si>
  <si>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</si>
  <si>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</si>
  <si>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</si>
  <si>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</si>
  <si>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</si>
  <si>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</si>
  <si>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</si>
  <si>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</si>
  <si>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</si>
  <si>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</si>
  <si>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</si>
  <si>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</si>
  <si>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</si>
  <si>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</si>
  <si>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</si>
  <si>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</si>
  <si>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</si>
  <si>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</si>
  <si>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</si>
  <si>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</si>
  <si>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</si>
  <si>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</si>
  <si>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</si>
  <si>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</si>
  <si>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</si>
  <si>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</si>
  <si>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</si>
  <si>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</si>
  <si>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</si>
  <si>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</si>
  <si>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</si>
  <si>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</si>
  <si>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</si>
  <si>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</si>
  <si>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</si>
  <si>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</si>
  <si>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</si>
  <si>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</si>
  <si>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</si>
  <si>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</si>
  <si>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</si>
  <si>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</si>
  <si>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</si>
  <si>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</si>
  <si>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</si>
  <si>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</si>
  <si>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</si>
  <si>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</si>
  <si>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</si>
  <si>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</si>
  <si>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</si>
  <si>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</si>
  <si>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</si>
  <si>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</si>
  <si>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</si>
  <si>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</si>
  <si>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</si>
  <si>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</si>
  <si>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</si>
  <si>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</si>
  <si>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</si>
  <si>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</si>
  <si>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</si>
  <si>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</si>
  <si>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</si>
  <si>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</si>
  <si>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</si>
  <si>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</si>
  <si>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</si>
  <si>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</si>
  <si>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</si>
  <si>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</si>
  <si>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</si>
  <si>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</si>
  <si>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</si>
  <si>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</si>
  <si>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</si>
  <si>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</si>
  <si>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</si>
  <si>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</si>
  <si>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</si>
  <si>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</si>
  <si>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</si>
  <si>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</si>
  <si>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</si>
  <si>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</si>
  <si>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</si>
  <si>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</si>
  <si>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</si>
  <si>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</si>
  <si>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</si>
  <si>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</si>
  <si>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</si>
  <si>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</si>
  <si>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</si>
  <si>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</si>
  <si>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</si>
  <si>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</si>
  <si>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</si>
  <si>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</si>
  <si>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</si>
  <si>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</si>
  <si>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</si>
  <si>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</si>
  <si>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</si>
  <si>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</si>
  <si>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</si>
  <si>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</si>
  <si>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</si>
  <si>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</si>
  <si>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</si>
  <si>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</si>
  <si>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</si>
  <si>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</si>
  <si>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</si>
  <si>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</si>
  <si>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</si>
  <si>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</si>
  <si>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</si>
  <si>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</si>
  <si>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</si>
  <si>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</si>
  <si>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</si>
  <si>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</si>
  <si>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</si>
  <si>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</si>
  <si>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</si>
  <si>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</si>
  <si>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</si>
  <si>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</si>
  <si>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</si>
  <si>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</si>
  <si>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</si>
  <si>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</si>
  <si>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</si>
  <si>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</si>
  <si>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</si>
  <si>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</si>
  <si>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</si>
  <si>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</si>
  <si>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</si>
  <si>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</si>
  <si>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</si>
  <si>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</si>
  <si>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</si>
  <si>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</si>
  <si>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</si>
  <si>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</si>
  <si>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</si>
  <si>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</si>
  <si>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</si>
  <si>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</si>
  <si>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</si>
  <si>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</si>
  <si>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</si>
  <si>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</si>
  <si>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</si>
  <si>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</si>
  <si>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</si>
  <si>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</si>
  <si>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</si>
  <si>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</si>
  <si>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</si>
  <si>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</si>
  <si>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</si>
  <si>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</si>
  <si>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</si>
  <si>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</si>
  <si>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</si>
  <si>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</si>
  <si>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</si>
  <si>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</si>
  <si>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</si>
  <si>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</si>
  <si>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</si>
  <si>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</si>
  <si>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</si>
  <si>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</si>
  <si>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</si>
  <si>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</si>
  <si>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</si>
  <si>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</si>
  <si>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</si>
  <si>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</si>
  <si>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</si>
  <si>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</si>
  <si>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</si>
  <si>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</si>
  <si>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</si>
  <si>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</si>
  <si>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</si>
  <si>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</si>
  <si>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</si>
  <si>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</si>
  <si>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</si>
  <si>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</si>
  <si>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</si>
  <si>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</si>
  <si>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</si>
  <si>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</si>
  <si>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</si>
  <si>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</si>
  <si>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</si>
  <si>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</si>
  <si>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</si>
  <si>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</si>
  <si>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</si>
  <si>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</si>
  <si>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</si>
  <si>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</si>
  <si>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</si>
  <si>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</si>
  <si>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</si>
  <si>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</si>
  <si>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</si>
  <si>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</si>
  <si>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</si>
  <si>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</si>
  <si>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</si>
  <si>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</si>
  <si>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</si>
  <si>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</si>
  <si>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</si>
  <si>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</si>
  <si>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</si>
  <si>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</si>
  <si>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</si>
  <si>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</si>
  <si>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</si>
  <si>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</si>
  <si>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</si>
  <si>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</si>
  <si>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</si>
  <si>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</si>
  <si>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</si>
  <si>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</si>
  <si>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</si>
  <si>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</si>
  <si>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</si>
  <si>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</si>
  <si>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</si>
  <si>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</si>
  <si>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</si>
  <si>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</si>
  <si>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</si>
  <si>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</si>
  <si>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</si>
  <si>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</si>
  <si>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</si>
  <si>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</si>
  <si>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</si>
  <si>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</si>
  <si>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</si>
  <si>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</si>
  <si>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</si>
  <si>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</si>
  <si>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</si>
  <si>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</si>
  <si>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</si>
  <si>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</si>
  <si>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</si>
  <si>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</si>
  <si>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</si>
  <si>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</si>
  <si>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</si>
  <si>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</si>
  <si>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</si>
  <si>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</si>
  <si>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</si>
  <si>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</si>
  <si>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</si>
  <si>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</si>
  <si>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</si>
  <si>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</si>
  <si>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</si>
  <si>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</si>
  <si>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</si>
  <si>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</si>
  <si>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</si>
  <si>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</si>
  <si>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</si>
  <si>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</si>
  <si>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</si>
  <si>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</si>
  <si>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</si>
  <si>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</si>
  <si>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</si>
  <si>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</si>
  <si>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</si>
  <si>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</si>
  <si>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</si>
  <si>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</si>
  <si>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</si>
  <si>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</si>
  <si>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</si>
  <si>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</si>
  <si>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</si>
  <si>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</si>
  <si>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</si>
  <si>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</si>
  <si>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</si>
  <si>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</si>
  <si>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</si>
  <si>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</si>
  <si>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</si>
  <si>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</si>
  <si>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</si>
  <si>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</si>
  <si>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</si>
  <si>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</si>
  <si>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</si>
  <si>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</si>
  <si>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</si>
  <si>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</si>
  <si>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</si>
  <si>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</si>
  <si>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</si>
  <si>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</si>
  <si>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</si>
  <si>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</si>
  <si>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</si>
  <si>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</si>
  <si>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</si>
  <si>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</si>
  <si>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</si>
  <si>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</si>
  <si>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</si>
  <si>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</si>
  <si>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</si>
  <si>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</si>
  <si>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</si>
  <si>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</si>
  <si>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</si>
  <si>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</si>
  <si>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</si>
  <si>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</si>
  <si>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</si>
  <si>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</si>
  <si>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</si>
  <si>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</si>
  <si>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</si>
  <si>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</si>
  <si>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</si>
  <si>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</si>
  <si>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</si>
  <si>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</si>
  <si>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</si>
  <si>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</si>
  <si>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</si>
  <si>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</si>
  <si>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</si>
  <si>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</si>
  <si>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</si>
  <si>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</si>
  <si>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</si>
  <si>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</si>
  <si>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</si>
  <si>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</si>
  <si>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</si>
  <si>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</si>
  <si>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</si>
  <si>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</si>
  <si>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</si>
  <si>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</si>
  <si>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</si>
  <si>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</si>
  <si>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</si>
  <si>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</si>
  <si>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</si>
  <si>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</si>
  <si>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</si>
  <si>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</si>
  <si>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</si>
  <si>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</si>
  <si>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</si>
  <si>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</si>
  <si>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</si>
  <si>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</si>
  <si>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</si>
  <si>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</si>
  <si>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</si>
  <si>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</si>
  <si>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</si>
  <si>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</si>
  <si>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</si>
  <si>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</si>
  <si>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</si>
  <si>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</si>
  <si>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</si>
  <si>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</si>
  <si>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</si>
  <si>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</si>
  <si>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</si>
  <si>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</si>
  <si>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</si>
  <si>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</si>
  <si>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</si>
  <si>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</si>
  <si>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</si>
  <si>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</si>
  <si>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</si>
  <si>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</si>
  <si>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</si>
  <si>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</si>
  <si>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</si>
  <si>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</si>
  <si>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</si>
  <si>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</si>
  <si>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</si>
  <si>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</si>
  <si>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</si>
  <si>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</si>
  <si>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</si>
  <si>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</si>
  <si>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</si>
  <si>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</si>
  <si>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</si>
  <si>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</si>
  <si>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</si>
  <si>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</si>
  <si>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</si>
  <si>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</si>
  <si>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</si>
  <si>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</si>
  <si>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</si>
  <si>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</si>
  <si>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</si>
  <si>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</si>
  <si>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</si>
  <si>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</si>
  <si>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</si>
  <si>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</si>
  <si>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</si>
  <si>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</si>
  <si>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</si>
  <si>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</si>
  <si>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</si>
  <si>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</si>
  <si>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</si>
  <si>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</si>
  <si>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</si>
  <si>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</si>
  <si>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</si>
  <si>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</si>
  <si>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</si>
  <si>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</si>
  <si>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</si>
  <si>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</si>
  <si>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</si>
  <si>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</si>
  <si>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</si>
  <si>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</si>
  <si>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</si>
  <si>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</si>
  <si>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</si>
  <si>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</si>
  <si>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</si>
  <si>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</si>
  <si>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</si>
  <si>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</si>
  <si>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</si>
  <si>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</si>
  <si>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</si>
  <si>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</si>
  <si>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</si>
  <si>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</si>
  <si>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</si>
  <si>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</si>
  <si>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</si>
  <si>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</si>
  <si>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</si>
  <si>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</si>
  <si>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</si>
  <si>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</si>
  <si>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</si>
  <si>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</si>
  <si>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</si>
  <si>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</si>
  <si>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</si>
  <si>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</si>
  <si>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</si>
  <si>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</si>
  <si>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</si>
  <si>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</si>
  <si>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</si>
  <si>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</si>
  <si>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</si>
  <si>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</si>
  <si>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</si>
  <si>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</si>
  <si>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</si>
  <si>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</si>
  <si>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</si>
  <si>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</si>
  <si>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</si>
  <si>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</si>
  <si>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</si>
  <si>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</si>
  <si>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</si>
  <si>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</si>
  <si>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</si>
  <si>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</si>
  <si>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</si>
  <si>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</si>
  <si>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</si>
  <si>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</si>
  <si>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</si>
  <si>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</si>
  <si>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</si>
  <si>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</si>
  <si>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</si>
  <si>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</si>
  <si>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</si>
  <si>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</si>
  <si>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</si>
  <si>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</si>
  <si>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</si>
  <si>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</si>
  <si>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</si>
  <si>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</si>
  <si>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</si>
  <si>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</si>
  <si>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</si>
  <si>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</si>
  <si>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</si>
  <si>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</si>
  <si>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</si>
  <si>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</si>
  <si>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</si>
  <si>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</si>
  <si>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</si>
  <si>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</si>
  <si>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</si>
  <si>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</si>
  <si>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</si>
  <si>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</si>
  <si>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</si>
  <si>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</si>
  <si>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</si>
  <si>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</si>
  <si>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</si>
  <si>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</si>
  <si>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</si>
  <si>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</si>
  <si>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</si>
  <si>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</si>
  <si>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</si>
  <si>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</si>
  <si>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</si>
  <si>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</si>
  <si>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</si>
  <si>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</si>
  <si>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</si>
  <si>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</si>
  <si>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</si>
  <si>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</si>
  <si>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</si>
  <si>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</si>
  <si>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</si>
  <si>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</si>
  <si>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</si>
  <si>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</si>
  <si>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</si>
  <si>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</si>
  <si>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</si>
  <si>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</si>
  <si>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</si>
  <si>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</si>
  <si>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</si>
  <si>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</si>
  <si>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</si>
  <si>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</si>
  <si>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</si>
  <si>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</si>
  <si>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</si>
  <si>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</si>
  <si>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</si>
  <si>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</si>
  <si>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</si>
  <si>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</si>
  <si>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</si>
  <si>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</si>
  <si>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</si>
  <si>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</si>
  <si>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</si>
  <si>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</si>
  <si>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</si>
  <si>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</si>
  <si>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</si>
  <si>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</si>
  <si>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</si>
  <si>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</si>
  <si>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</si>
  <si>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</si>
  <si>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</si>
  <si>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</si>
  <si>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</si>
  <si>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</si>
  <si>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</si>
  <si>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</si>
  <si>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</si>
  <si>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</si>
  <si>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</si>
  <si>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</si>
  <si>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</si>
  <si>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</si>
  <si>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</si>
  <si>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</si>
  <si>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</si>
  <si>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</si>
  <si>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</si>
  <si>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</si>
  <si>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</si>
  <si>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</si>
  <si>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</si>
  <si>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</si>
  <si>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</si>
  <si>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</si>
  <si>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</si>
  <si>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</si>
  <si>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</si>
  <si>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</si>
  <si>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</si>
  <si>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</si>
  <si>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</si>
  <si>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</si>
  <si>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</si>
  <si>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</si>
  <si>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</si>
  <si>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</si>
  <si>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</si>
  <si>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</si>
  <si>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</si>
  <si>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</si>
  <si>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</si>
  <si>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</si>
  <si>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</si>
  <si>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</si>
  <si>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</si>
  <si>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</si>
  <si>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</si>
  <si>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</si>
  <si>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</si>
  <si>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</si>
  <si>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</si>
  <si>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</si>
  <si>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</si>
  <si>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</si>
  <si>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</si>
  <si>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</si>
  <si>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</si>
  <si>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</si>
  <si>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</si>
  <si>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</si>
  <si>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</si>
  <si>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</si>
  <si>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</si>
  <si>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</si>
  <si>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</si>
  <si>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</si>
  <si>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</si>
  <si>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</si>
  <si>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</si>
  <si>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</si>
  <si>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</si>
  <si>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</si>
  <si>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</si>
  <si>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</si>
  <si>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</si>
  <si>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</si>
  <si>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</si>
  <si>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</si>
  <si>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</si>
  <si>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</si>
  <si>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</si>
  <si>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</si>
  <si>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</si>
  <si>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</si>
  <si>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</si>
  <si>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</si>
  <si>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</si>
  <si>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</si>
  <si>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</si>
  <si>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</si>
  <si>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</si>
  <si>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</si>
  <si>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</si>
  <si>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</si>
  <si>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</si>
  <si>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</si>
  <si>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</si>
  <si>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</si>
  <si>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</si>
  <si>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</si>
  <si>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</si>
  <si>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</si>
  <si>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</si>
  <si>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</si>
  <si>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</si>
  <si>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</si>
  <si>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</si>
  <si>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</si>
  <si>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</si>
  <si>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</si>
  <si>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</si>
  <si>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</si>
  <si>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</si>
  <si>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</si>
  <si>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</si>
  <si>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</si>
  <si>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</si>
  <si>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</si>
  <si>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</si>
  <si>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</si>
  <si>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</si>
  <si>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</si>
  <si>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</si>
  <si>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</si>
  <si>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</si>
  <si>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</si>
  <si>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</si>
  <si>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</si>
  <si>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</si>
  <si>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</si>
  <si>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</si>
  <si>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</si>
  <si>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</si>
  <si>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</si>
  <si>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</si>
  <si>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</si>
  <si>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</si>
  <si>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</si>
  <si>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</si>
  <si>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</si>
  <si>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</si>
  <si>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</si>
  <si>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</si>
  <si>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</si>
  <si>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</si>
  <si>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</si>
  <si>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</si>
  <si>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</si>
  <si>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</si>
  <si>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</si>
  <si>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</si>
  <si>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</si>
  <si>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</si>
  <si>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</si>
  <si>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</si>
  <si>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</si>
  <si>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</si>
  <si>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</si>
  <si>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</si>
  <si>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</si>
  <si>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</si>
  <si>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</si>
  <si>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</si>
  <si>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</si>
  <si>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</si>
  <si>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</si>
  <si>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</si>
  <si>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</si>
  <si>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</si>
  <si>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</si>
  <si>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</si>
  <si>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</si>
  <si>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</si>
  <si>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</si>
  <si>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</si>
  <si>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</si>
  <si>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</si>
  <si>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</si>
  <si>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</si>
  <si>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</si>
  <si>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</si>
  <si>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</si>
  <si>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</si>
  <si>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</si>
  <si>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</si>
  <si>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</si>
  <si>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</si>
  <si>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</si>
  <si>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</si>
  <si>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</si>
  <si>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</si>
  <si>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</si>
  <si>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</si>
  <si>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</si>
  <si>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</si>
  <si>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</si>
  <si>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</si>
  <si>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</si>
  <si>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</si>
  <si>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</si>
  <si>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</si>
  <si>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</si>
  <si>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</si>
  <si>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</si>
  <si>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</si>
  <si>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</si>
  <si>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</si>
  <si>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</si>
  <si>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</si>
  <si>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</si>
  <si>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</si>
  <si>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</si>
  <si>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</si>
  <si>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</si>
  <si>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</si>
  <si>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</si>
  <si>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</si>
  <si>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</si>
  <si>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</si>
  <si>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</si>
  <si>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</si>
  <si>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</si>
  <si>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</si>
  <si>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</si>
  <si>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</si>
  <si>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</si>
  <si>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</si>
  <si>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</si>
  <si>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</si>
  <si>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</si>
  <si>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</si>
  <si>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</si>
  <si>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</si>
  <si>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</si>
  <si>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</si>
  <si>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</si>
  <si>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</si>
  <si>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</si>
  <si>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</si>
  <si>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</si>
  <si>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</si>
  <si>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</si>
  <si>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</si>
  <si>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</si>
  <si>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</si>
  <si>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</si>
  <si>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</si>
  <si>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</si>
  <si>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</si>
  <si>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</si>
  <si>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</si>
  <si>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</si>
  <si>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</si>
  <si>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</si>
  <si>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</si>
  <si>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</si>
  <si>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</si>
  <si>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</si>
  <si>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</si>
  <si>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</si>
  <si>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</si>
  <si>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</si>
  <si>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</si>
  <si>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</si>
  <si>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</si>
  <si>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</si>
  <si>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</si>
  <si>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</si>
  <si>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</si>
  <si>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</si>
  <si>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</si>
  <si>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</si>
  <si>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</si>
  <si>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</si>
  <si>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</si>
  <si>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</si>
  <si>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</si>
  <si>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</si>
  <si>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</si>
  <si>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</si>
  <si>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</si>
  <si>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</si>
  <si>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</si>
  <si>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</si>
  <si>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</si>
  <si>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</si>
  <si>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</si>
  <si>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</si>
  <si>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</si>
  <si>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</si>
  <si>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</si>
  <si>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</si>
  <si>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</si>
  <si>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</si>
  <si>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</si>
  <si>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</si>
  <si>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</si>
  <si>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</si>
  <si>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</si>
  <si>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</si>
  <si>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</si>
  <si>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</si>
  <si>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</si>
  <si>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</si>
  <si>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</si>
  <si>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</si>
  <si>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</si>
  <si>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</si>
  <si>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</si>
  <si>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</si>
  <si>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</si>
  <si>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</si>
  <si>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</si>
  <si>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</si>
  <si>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</si>
  <si>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</si>
  <si>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</si>
  <si>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</si>
  <si>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</si>
  <si>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</si>
  <si>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</si>
  <si>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</si>
  <si>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</si>
  <si>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</si>
  <si>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</si>
  <si>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</si>
  <si>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</si>
  <si>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</si>
  <si>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</si>
  <si>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</si>
  <si>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</si>
  <si>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</si>
  <si>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</si>
  <si>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</si>
  <si>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</si>
  <si>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</si>
  <si>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</si>
  <si>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</si>
  <si>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</si>
  <si>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</si>
  <si>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</si>
  <si>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</si>
  <si>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</si>
  <si>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</si>
  <si>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</si>
  <si>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</si>
  <si>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</si>
  <si>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</si>
  <si>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</si>
  <si>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</si>
  <si>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</si>
  <si>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</si>
  <si>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</si>
  <si>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</si>
  <si>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</si>
  <si>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</si>
  <si>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</si>
  <si>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</si>
  <si>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</si>
  <si>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</si>
  <si>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</si>
  <si>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</si>
  <si>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</si>
  <si>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</si>
  <si>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</si>
  <si>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</si>
  <si>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</si>
  <si>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</si>
  <si>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</si>
  <si>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</si>
  <si>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</si>
  <si>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</si>
  <si>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</si>
  <si>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</si>
  <si>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</si>
  <si>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</si>
  <si>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</si>
  <si>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</si>
  <si>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</si>
  <si>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</si>
  <si>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</si>
  <si>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</si>
  <si>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</si>
  <si>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</si>
  <si>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</si>
  <si>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</si>
  <si>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</si>
  <si>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</si>
  <si>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</si>
  <si>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</si>
  <si>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</si>
  <si>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</si>
  <si>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</si>
  <si>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</si>
  <si>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</si>
  <si>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</si>
  <si>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</si>
  <si>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</si>
  <si>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</si>
  <si>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</si>
  <si>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</si>
  <si>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</si>
  <si>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</si>
  <si>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</si>
  <si>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</si>
  <si>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</si>
  <si>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</si>
  <si>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</si>
  <si>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</si>
  <si>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</si>
  <si>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</si>
  <si>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</si>
  <si>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</si>
  <si>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</si>
  <si>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</si>
  <si>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</si>
  <si>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</si>
  <si>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</si>
  <si>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</si>
  <si>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</si>
  <si>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</si>
  <si>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</si>
  <si>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</si>
  <si>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</si>
  <si>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</si>
  <si>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</si>
  <si>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</si>
  <si>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</si>
  <si>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</si>
  <si>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</si>
  <si>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</si>
  <si>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</si>
  <si>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</si>
  <si>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</si>
  <si>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</si>
  <si>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</si>
  <si>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</si>
  <si>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</si>
  <si>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</si>
  <si>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</si>
  <si>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</si>
  <si>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</si>
  <si>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</si>
  <si>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</si>
  <si>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</si>
  <si>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</si>
  <si>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</si>
  <si>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</si>
  <si>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</si>
  <si>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</si>
  <si>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</si>
  <si>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</si>
  <si>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</si>
  <si>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</si>
  <si>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</si>
  <si>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</si>
  <si>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</si>
  <si>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</si>
  <si>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</si>
  <si>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</si>
  <si>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</si>
  <si>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</si>
  <si>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</si>
  <si>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</si>
  <si>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</si>
  <si>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</si>
  <si>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</si>
  <si>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</si>
  <si>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</si>
  <si>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</si>
  <si>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</si>
  <si>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</si>
  <si>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</si>
  <si>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</si>
  <si>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</si>
  <si>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</si>
  <si>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</si>
  <si>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</si>
  <si>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</si>
  <si>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</si>
  <si>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</si>
  <si>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</si>
  <si>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</si>
  <si>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</si>
  <si>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</si>
  <si>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</si>
  <si>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</si>
  <si>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</si>
  <si>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</si>
  <si>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</si>
  <si>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</si>
  <si>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</si>
  <si>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</si>
  <si>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</si>
  <si>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</si>
  <si>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</si>
  <si>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</si>
  <si>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</si>
  <si>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</si>
  <si>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</si>
  <si>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</si>
  <si>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</si>
  <si>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</si>
  <si>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</si>
  <si>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</si>
  <si>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</si>
  <si>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</si>
  <si>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</si>
  <si>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</si>
  <si>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</si>
  <si>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</si>
  <si>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</si>
  <si>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</si>
  <si>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</si>
  <si>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</si>
  <si>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</si>
  <si>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</si>
  <si>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</si>
  <si>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</si>
  <si>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</si>
  <si>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</si>
  <si>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</si>
  <si>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</si>
  <si>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</si>
  <si>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</si>
  <si>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</si>
  <si>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</si>
  <si>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</si>
  <si>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</si>
  <si>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</si>
  <si>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</si>
  <si>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</si>
  <si>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</si>
  <si>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</si>
  <si>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</si>
  <si>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</si>
  <si>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</si>
  <si>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</si>
  <si>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</si>
  <si>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</si>
  <si>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</si>
  <si>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</si>
  <si>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</si>
  <si>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</si>
  <si>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</si>
  <si>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</si>
  <si>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</si>
  <si>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</si>
  <si>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</si>
  <si>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</si>
  <si>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</si>
  <si>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</si>
  <si>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</si>
  <si>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</si>
  <si>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</si>
  <si>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</si>
  <si>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</si>
  <si>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</si>
  <si>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</si>
  <si>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</si>
  <si>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</si>
  <si>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</si>
  <si>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</si>
  <si>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</si>
  <si>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</si>
  <si>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</si>
  <si>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</si>
  <si>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</si>
  <si>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</si>
  <si>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</si>
  <si>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</si>
  <si>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</si>
  <si>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</si>
  <si>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</si>
  <si>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</si>
  <si>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</si>
  <si>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</si>
  <si>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</si>
  <si>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</si>
  <si>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</si>
  <si>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</si>
  <si>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</si>
  <si>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</si>
  <si>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</si>
  <si>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</si>
  <si>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</si>
  <si>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</si>
  <si>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</si>
  <si>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</si>
  <si>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</si>
  <si>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</si>
  <si>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</si>
  <si>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</si>
  <si>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</si>
  <si>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</si>
  <si>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</si>
  <si>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</si>
  <si>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</si>
  <si>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</si>
  <si>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</si>
  <si>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</si>
  <si>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</si>
  <si>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</si>
  <si>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</si>
  <si>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</si>
  <si>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</si>
  <si>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</si>
  <si>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</si>
  <si>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</si>
  <si>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</si>
  <si>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</si>
  <si>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</si>
  <si>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</si>
  <si>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</si>
  <si>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</si>
  <si>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</si>
  <si>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</si>
  <si>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</si>
  <si>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</si>
  <si>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</si>
  <si>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</si>
  <si>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</si>
  <si>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</si>
  <si>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</si>
  <si>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</si>
  <si>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</si>
  <si>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</si>
  <si>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</si>
  <si>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</si>
  <si>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</si>
  <si>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</si>
  <si>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</si>
  <si>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</si>
  <si>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</si>
  <si>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</si>
  <si>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</si>
  <si>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</si>
  <si>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</si>
  <si>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</si>
  <si>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</si>
  <si>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</si>
  <si>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</si>
  <si>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</si>
  <si>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</si>
  <si>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</si>
  <si>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</si>
  <si>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</si>
  <si>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</si>
  <si>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</si>
  <si>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</si>
  <si>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</si>
  <si>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</si>
  <si>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</si>
  <si>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</si>
  <si>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</si>
  <si>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</si>
  <si>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</si>
  <si>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</si>
  <si>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</si>
  <si>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</si>
  <si>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</si>
  <si>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</si>
  <si>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</si>
  <si>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</si>
  <si>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</si>
  <si>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</si>
  <si>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</si>
  <si>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</si>
  <si>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</si>
  <si>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</si>
  <si>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</si>
  <si>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</si>
  <si>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</si>
  <si>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</si>
  <si>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</si>
  <si>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</si>
  <si>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</si>
  <si>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</si>
  <si>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</si>
  <si>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</si>
  <si>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</si>
  <si>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</si>
  <si>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</si>
  <si>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</si>
  <si>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</si>
  <si>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</si>
  <si>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</si>
  <si>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</si>
  <si>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</si>
  <si>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</si>
  <si>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</si>
  <si>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</si>
  <si>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</si>
  <si>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</si>
  <si>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</si>
  <si>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</si>
  <si>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</si>
  <si>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</si>
  <si>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</si>
  <si>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</si>
  <si>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</si>
  <si>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</si>
  <si>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</si>
  <si>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</si>
  <si>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</si>
  <si>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</si>
  <si>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</si>
  <si>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</si>
  <si>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</si>
  <si>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</si>
  <si>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</si>
  <si>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</si>
  <si>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</si>
  <si>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</si>
  <si>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</si>
  <si>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</si>
  <si>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</si>
  <si>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</si>
  <si>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</si>
  <si>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</si>
  <si>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</si>
  <si>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</si>
  <si>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</si>
  <si>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</si>
  <si>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</si>
  <si>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</si>
  <si>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</si>
  <si>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</si>
  <si>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</si>
  <si>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</si>
  <si>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</si>
  <si>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</si>
  <si>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</si>
  <si>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</si>
  <si>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</si>
  <si>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</si>
  <si>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</si>
  <si>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</si>
  <si>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</si>
  <si>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</si>
  <si>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</si>
  <si>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</si>
  <si>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</si>
  <si>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</si>
  <si>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</si>
  <si>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</si>
  <si>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</si>
  <si>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</si>
  <si>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</si>
  <si>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</si>
  <si>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</si>
  <si>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</si>
  <si>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</si>
  <si>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</si>
  <si>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</si>
  <si>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</si>
  <si>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</si>
  <si>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</si>
  <si>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</si>
  <si>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</si>
  <si>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</si>
  <si>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</si>
  <si>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</si>
  <si>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</si>
  <si>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</si>
  <si>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</si>
  <si>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</si>
  <si>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</si>
  <si>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</si>
  <si>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</si>
  <si>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</si>
  <si>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</si>
  <si>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</si>
  <si>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</si>
  <si>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</si>
  <si>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</si>
  <si>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</si>
  <si>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</si>
  <si>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</si>
  <si>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</si>
  <si>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</si>
  <si>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</si>
  <si>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</si>
  <si>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</si>
  <si>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</si>
  <si>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</si>
  <si>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</si>
  <si>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</si>
  <si>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</si>
  <si>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</si>
  <si>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</si>
  <si>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</si>
  <si>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</si>
  <si>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</si>
  <si>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</si>
  <si>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</si>
  <si>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</si>
  <si>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</si>
  <si>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</si>
  <si>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</si>
  <si>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</si>
  <si>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</si>
  <si>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</si>
  <si>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</si>
  <si>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</si>
  <si>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</si>
  <si>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</si>
  <si>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</si>
  <si>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</si>
  <si>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</si>
  <si>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</si>
  <si>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</si>
  <si>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</si>
  <si>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</si>
  <si>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</si>
  <si>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</si>
  <si>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</si>
  <si>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</si>
  <si>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</si>
  <si>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</si>
  <si>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</si>
  <si>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</si>
  <si>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</si>
  <si>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</si>
  <si>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</si>
  <si>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</si>
  <si>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</si>
  <si>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</si>
  <si>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</si>
  <si>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</si>
  <si>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</si>
  <si>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</si>
  <si>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</si>
  <si>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</si>
  <si>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</si>
  <si>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</si>
  <si>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</si>
  <si>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</si>
  <si>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</si>
  <si>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</si>
  <si>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</si>
  <si>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</si>
  <si>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</si>
  <si>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</si>
  <si>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</si>
  <si>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</si>
  <si>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</si>
  <si>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</si>
  <si>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</si>
  <si>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</si>
  <si>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</si>
  <si>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</si>
  <si>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</si>
  <si>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</si>
  <si>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</si>
  <si>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</si>
  <si>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</si>
  <si>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</si>
  <si>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</si>
  <si>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</si>
  <si>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</si>
  <si>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</si>
  <si>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</si>
  <si>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</si>
  <si>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</si>
  <si>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</si>
  <si>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</si>
  <si>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</si>
  <si>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</si>
  <si>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</si>
  <si>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</si>
  <si>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</si>
  <si>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</si>
  <si>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</si>
  <si>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</si>
  <si>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</si>
  <si>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</si>
  <si>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</si>
  <si>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</si>
  <si>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</si>
  <si>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</si>
  <si>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</si>
  <si>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</si>
  <si>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</si>
  <si>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</si>
  <si>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</si>
  <si>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</si>
  <si>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</si>
  <si>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</si>
  <si>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</si>
  <si>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</si>
  <si>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</si>
  <si>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</si>
  <si>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</si>
  <si>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</si>
  <si>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</si>
  <si>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</si>
  <si>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</si>
  <si>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</si>
  <si>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</si>
  <si>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</si>
  <si>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</si>
  <si>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</si>
  <si>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</si>
  <si>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</si>
  <si>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</si>
  <si>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</si>
  <si>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</si>
  <si>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</si>
  <si>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</si>
  <si>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</si>
  <si>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</si>
  <si>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</si>
  <si>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</si>
  <si>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</si>
  <si>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</si>
  <si>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</si>
  <si>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</si>
  <si>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</si>
  <si>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</si>
  <si>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</si>
  <si>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</si>
  <si>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</si>
  <si>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</si>
  <si>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</si>
  <si>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</si>
  <si>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</si>
  <si>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</si>
  <si>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</si>
  <si>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</si>
  <si>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</si>
  <si>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</si>
  <si>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</si>
  <si>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</si>
  <si>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</si>
  <si>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</si>
  <si>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</si>
  <si>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</si>
  <si>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</si>
  <si>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</si>
  <si>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</si>
  <si>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</si>
  <si>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</si>
  <si>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</si>
  <si>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</si>
  <si>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</si>
  <si>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</si>
  <si>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</si>
  <si>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</si>
  <si>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</si>
  <si>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</si>
  <si>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</si>
  <si>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</si>
  <si>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</si>
  <si>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</si>
  <si>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</si>
  <si>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</si>
  <si>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</si>
  <si>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</si>
  <si>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</si>
  <si>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</si>
  <si>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</si>
  <si>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</si>
  <si>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</si>
  <si>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</si>
  <si>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</si>
  <si>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</si>
  <si>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</si>
  <si>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</si>
  <si>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</si>
  <si>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</si>
  <si>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</si>
  <si>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</si>
  <si>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</si>
  <si>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</si>
  <si>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</si>
  <si>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</si>
  <si>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</si>
  <si>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</si>
  <si>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</si>
  <si>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</si>
  <si>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</si>
  <si>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</si>
  <si>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</si>
  <si>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</si>
  <si>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</si>
  <si>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</si>
  <si>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</si>
  <si>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</si>
  <si>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</si>
  <si>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</si>
  <si>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</si>
  <si>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</si>
  <si>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</si>
  <si>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</si>
  <si>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</si>
  <si>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</si>
  <si>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</si>
  <si>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</si>
  <si>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</si>
  <si>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</si>
  <si>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</si>
  <si>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</si>
  <si>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</si>
  <si>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</si>
  <si>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</si>
  <si>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</si>
  <si>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</si>
  <si>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</si>
  <si>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</si>
  <si>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</si>
  <si>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</si>
  <si>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</si>
  <si>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</si>
  <si>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</si>
  <si>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</si>
  <si>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</si>
  <si>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</si>
  <si>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</si>
  <si>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</si>
  <si>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</si>
  <si>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</si>
  <si>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</si>
  <si>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</si>
  <si>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</si>
  <si>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</si>
  <si>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</si>
  <si>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</si>
  <si>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</si>
  <si>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</si>
  <si>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</si>
  <si>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</si>
  <si>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</si>
  <si>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</si>
  <si>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</si>
  <si>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</si>
  <si>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</si>
  <si>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</si>
  <si>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</si>
  <si>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</si>
  <si>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</si>
  <si>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</si>
  <si>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</si>
  <si>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</si>
  <si>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</si>
  <si>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</si>
  <si>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</si>
  <si>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</si>
  <si>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</si>
  <si>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</si>
  <si>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</si>
  <si>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</si>
  <si>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</si>
  <si>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</si>
  <si>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</si>
  <si>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</si>
  <si>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</si>
  <si>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</si>
  <si>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</si>
  <si>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</si>
  <si>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</si>
  <si>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</si>
  <si>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</si>
  <si>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</si>
  <si>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</si>
  <si>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</si>
  <si>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</si>
  <si>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</si>
  <si>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</si>
  <si>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</si>
  <si>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</si>
  <si>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</si>
  <si>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</si>
  <si>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</si>
  <si>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</si>
  <si>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</si>
  <si>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</si>
  <si>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</si>
  <si>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</si>
  <si>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</si>
  <si>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</si>
  <si>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</si>
  <si>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</si>
  <si>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</si>
  <si>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</si>
  <si>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</si>
  <si>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</si>
  <si>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</si>
  <si>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</si>
  <si>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</si>
  <si>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</si>
  <si>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</si>
  <si>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</si>
  <si>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</si>
  <si>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</si>
  <si>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</si>
  <si>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</si>
  <si>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</si>
  <si>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</si>
  <si>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</si>
  <si>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</si>
  <si>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</si>
  <si>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</si>
  <si>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</si>
  <si>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</si>
  <si>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</si>
  <si>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</si>
  <si>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</si>
  <si>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</si>
  <si>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</si>
  <si>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</si>
  <si>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</si>
  <si>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</si>
  <si>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</si>
  <si>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</si>
  <si>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</si>
  <si>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</si>
  <si>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</si>
  <si>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</si>
  <si>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</si>
  <si>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</si>
  <si>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</si>
  <si>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</si>
  <si>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</si>
  <si>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</si>
  <si>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</si>
  <si>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</si>
  <si>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</si>
  <si>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</si>
  <si>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</si>
  <si>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</si>
  <si>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</si>
  <si>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</si>
  <si>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</si>
  <si>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</si>
  <si>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</si>
  <si>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</si>
  <si>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</si>
  <si>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</si>
  <si>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</si>
  <si>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</si>
  <si>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</si>
  <si>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</si>
  <si>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</si>
  <si>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</si>
  <si>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</si>
  <si>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</si>
  <si>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</si>
  <si>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</si>
  <si>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</si>
  <si>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</si>
  <si>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</si>
  <si>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</si>
  <si>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</si>
  <si>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</si>
  <si>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</si>
  <si>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</si>
  <si>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</si>
  <si>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</si>
  <si>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</si>
  <si>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</si>
  <si>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</si>
  <si>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</si>
  <si>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</si>
  <si>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</si>
  <si>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</si>
  <si>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</si>
  <si>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</si>
  <si>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</si>
  <si>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</si>
  <si>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</si>
  <si>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</si>
  <si>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</si>
  <si>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</si>
  <si>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</si>
  <si>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</si>
  <si>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</si>
  <si>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</si>
  <si>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</si>
  <si>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</si>
  <si>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</si>
  <si>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</si>
  <si>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</si>
  <si>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</si>
  <si>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</si>
  <si>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</si>
  <si>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</si>
  <si>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</si>
  <si>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</si>
  <si>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</si>
  <si>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</si>
  <si>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</si>
  <si>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</si>
  <si>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</si>
  <si>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</si>
  <si>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</si>
  <si>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</si>
  <si>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</si>
  <si>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</si>
  <si>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</si>
  <si>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</si>
  <si>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</si>
  <si>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</si>
  <si>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</si>
  <si>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</si>
  <si>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</si>
  <si>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</si>
  <si>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</si>
  <si>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</si>
  <si>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</si>
  <si>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</si>
  <si>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</si>
  <si>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</si>
  <si>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</si>
  <si>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</si>
  <si>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</si>
  <si>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</si>
  <si>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</si>
  <si>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</si>
  <si>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</si>
  <si>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</si>
  <si>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</si>
  <si>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</si>
  <si>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</si>
  <si>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</si>
  <si>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</si>
  <si>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</si>
  <si>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</si>
  <si>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</si>
  <si>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</si>
  <si>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</si>
  <si>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</si>
  <si>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</si>
  <si>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</si>
  <si>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</si>
  <si>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</si>
  <si>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</si>
  <si>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</si>
  <si>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</si>
  <si>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</si>
  <si>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</si>
  <si>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</si>
  <si>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</si>
  <si>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</si>
  <si>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</si>
  <si>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</si>
  <si>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</si>
  <si>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</si>
  <si>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</si>
  <si>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</si>
  <si>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</si>
  <si>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</si>
  <si>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</si>
  <si>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</si>
  <si>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</si>
  <si>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</si>
  <si>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</si>
  <si>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</si>
  <si>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</si>
  <si>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</si>
  <si>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</si>
  <si>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</si>
  <si>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</si>
  <si>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</si>
  <si>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</si>
  <si>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</si>
  <si>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</si>
  <si>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</si>
  <si>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</si>
  <si>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</si>
  <si>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</si>
  <si>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</si>
  <si>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</si>
  <si>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</si>
  <si>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</si>
  <si>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</si>
  <si>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</si>
  <si>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</si>
  <si>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</si>
  <si>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</si>
  <si>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</si>
  <si>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</si>
  <si>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</si>
  <si>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</si>
  <si>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</si>
  <si>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</si>
  <si>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</si>
  <si>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</si>
  <si>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</si>
  <si>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</si>
  <si>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</si>
  <si>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</si>
  <si>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</si>
  <si>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</si>
  <si>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</si>
  <si>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</si>
  <si>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</si>
  <si>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</si>
  <si>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</si>
  <si>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</si>
  <si>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</si>
  <si>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</si>
  <si>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</si>
  <si>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</si>
  <si>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</si>
  <si>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</si>
  <si>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</si>
  <si>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</si>
  <si>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</si>
  <si>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</si>
  <si>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</si>
  <si>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</si>
  <si>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</si>
  <si>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</si>
  <si>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</si>
  <si>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</si>
  <si>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</si>
  <si>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</si>
  <si>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</si>
  <si>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</si>
  <si>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</si>
  <si>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</si>
  <si>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</si>
  <si>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</si>
  <si>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</si>
  <si>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</si>
  <si>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</si>
  <si>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</si>
  <si>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</si>
  <si>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</si>
  <si>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</si>
  <si>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</si>
  <si>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</si>
  <si>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</si>
  <si>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</si>
  <si>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</si>
  <si>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</si>
  <si>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</si>
  <si>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</si>
  <si>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</si>
  <si>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</si>
  <si>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</si>
  <si>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</si>
  <si>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</si>
  <si>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</si>
  <si>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</si>
  <si>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</si>
  <si>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</si>
  <si>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</si>
  <si>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</si>
  <si>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</si>
  <si>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</si>
  <si>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</si>
  <si>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</si>
  <si>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</si>
  <si>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</si>
  <si>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</si>
  <si>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</si>
  <si>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</si>
  <si>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</si>
  <si>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</si>
  <si>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</si>
  <si>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</si>
  <si>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</si>
  <si>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</si>
  <si>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</si>
  <si>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</si>
  <si>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</si>
  <si>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</si>
  <si>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</si>
  <si>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</si>
  <si>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</si>
  <si>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</si>
  <si>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</si>
  <si>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</si>
  <si>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</si>
  <si>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</si>
  <si>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</si>
  <si>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</si>
  <si>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</si>
  <si>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</si>
  <si>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</si>
  <si>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</si>
  <si>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</si>
  <si>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</si>
  <si>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</si>
  <si>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</si>
  <si>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</si>
  <si>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</si>
  <si>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</si>
  <si>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</si>
  <si>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</si>
  <si>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</si>
  <si>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</si>
  <si>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</si>
  <si>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</si>
  <si>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</si>
  <si>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</si>
  <si>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</si>
  <si>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</si>
  <si>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</si>
  <si>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</si>
  <si>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</si>
  <si>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</si>
  <si>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</si>
  <si>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</si>
  <si>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</si>
  <si>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</si>
  <si>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</si>
  <si>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</si>
  <si>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</si>
  <si>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</si>
  <si>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</si>
  <si>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</si>
  <si>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</si>
  <si>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</si>
  <si>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</si>
  <si>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</si>
  <si>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</si>
  <si>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</si>
  <si>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</si>
  <si>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</si>
  <si>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</si>
  <si>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</si>
  <si>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</si>
  <si>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</si>
  <si>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</si>
  <si>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</si>
  <si>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</si>
  <si>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</si>
  <si>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</si>
  <si>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</si>
  <si>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</si>
  <si>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</si>
  <si>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</si>
  <si>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</si>
  <si>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</si>
  <si>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</si>
  <si>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</si>
  <si>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</si>
  <si>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</si>
  <si>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</si>
  <si>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</si>
  <si>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</si>
  <si>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</si>
  <si>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</si>
  <si>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</si>
  <si>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</si>
  <si>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</si>
  <si>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</si>
  <si>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</si>
  <si>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</si>
  <si>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</si>
  <si>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</si>
  <si>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</si>
  <si>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</si>
  <si>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</si>
  <si>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</si>
  <si>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</si>
  <si>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</si>
  <si>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</si>
  <si>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</si>
  <si>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</si>
  <si>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</si>
  <si>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</si>
  <si>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</si>
  <si>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</si>
  <si>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</si>
  <si>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</si>
  <si>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</si>
  <si>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</si>
  <si>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</si>
  <si>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</si>
  <si>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</si>
  <si>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</si>
  <si>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</si>
  <si>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</si>
  <si>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</si>
  <si>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</si>
  <si>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</si>
  <si>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</si>
  <si>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</si>
  <si>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</si>
  <si>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</si>
  <si>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</si>
  <si>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</si>
  <si>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</si>
  <si>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</si>
  <si>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</si>
  <si>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</si>
  <si>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</si>
  <si>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</si>
  <si>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</si>
  <si>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</si>
  <si>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</si>
  <si>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</si>
  <si>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</si>
  <si>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</si>
  <si>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</si>
  <si>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</si>
  <si>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</si>
  <si>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</si>
  <si>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</si>
  <si>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</si>
  <si>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</si>
  <si>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</si>
  <si>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</si>
  <si>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</si>
  <si>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</si>
  <si>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</si>
  <si>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</si>
  <si>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</si>
  <si>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</si>
  <si>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</si>
  <si>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</si>
  <si>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</si>
  <si>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</si>
  <si>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</si>
  <si>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</si>
  <si>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</si>
  <si>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</si>
  <si>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</si>
  <si>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</si>
  <si>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</si>
  <si>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</si>
  <si>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</si>
  <si>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</si>
  <si>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</si>
  <si>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</si>
  <si>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</si>
  <si>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</si>
  <si>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</si>
  <si>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</si>
  <si>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</si>
  <si>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</si>
  <si>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</si>
  <si>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</si>
  <si>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</si>
  <si>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</si>
  <si>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</si>
  <si>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</si>
  <si>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</si>
  <si>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</si>
  <si>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</si>
  <si>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</si>
  <si>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</si>
  <si>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</si>
  <si>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</si>
  <si>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</si>
  <si>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</si>
  <si>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</si>
  <si>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</si>
  <si>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</si>
  <si>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</si>
  <si>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</si>
  <si>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</si>
  <si>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</si>
  <si>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</si>
  <si>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</si>
  <si>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</si>
  <si>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</si>
  <si>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</si>
  <si>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</si>
  <si>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</si>
  <si>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</si>
  <si>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</si>
  <si>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</si>
  <si>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</si>
  <si>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</si>
  <si>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</si>
  <si>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</si>
  <si>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</si>
  <si>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</si>
  <si>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</si>
  <si>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</si>
  <si>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</si>
  <si>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</si>
  <si>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</si>
  <si>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</si>
  <si>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</si>
  <si>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</si>
  <si>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</si>
  <si>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</si>
  <si>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</si>
  <si>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</si>
  <si>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</si>
  <si>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</si>
  <si>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</si>
  <si>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</si>
  <si>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</si>
  <si>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</si>
  <si>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</si>
  <si>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</si>
  <si>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</si>
  <si>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</si>
  <si>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</si>
  <si>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</si>
  <si>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</si>
  <si>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</si>
  <si>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</si>
  <si>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</si>
  <si>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</si>
  <si>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</si>
  <si>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</si>
  <si>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</si>
  <si>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</si>
  <si>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</si>
  <si>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</si>
  <si>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</si>
  <si>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</si>
  <si>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</si>
  <si>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</si>
  <si>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</si>
  <si>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</si>
  <si>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</si>
  <si>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</si>
  <si>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</si>
  <si>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</si>
  <si>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</si>
  <si>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</si>
  <si>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</si>
  <si>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</si>
  <si>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</si>
  <si>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</si>
  <si>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</si>
  <si>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</si>
  <si>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</si>
  <si>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</si>
  <si>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</si>
  <si>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</si>
  <si>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</si>
  <si>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</si>
  <si>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</si>
  <si>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</si>
  <si>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</si>
  <si>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</si>
  <si>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</si>
  <si>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</si>
  <si>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</si>
  <si>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</si>
  <si>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</si>
  <si>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</si>
  <si>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</si>
  <si>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</si>
  <si>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</si>
  <si>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</si>
  <si>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</si>
  <si>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</si>
  <si>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</si>
  <si>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</si>
  <si>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</si>
  <si>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</si>
  <si>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</si>
  <si>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</si>
  <si>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</si>
  <si>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</si>
  <si>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</si>
  <si>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</si>
  <si>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</si>
  <si>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</si>
  <si>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</si>
  <si>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</si>
  <si>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</si>
  <si>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</si>
  <si>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</si>
  <si>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</si>
  <si>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</si>
  <si>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</si>
  <si>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</si>
  <si>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</si>
  <si>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</si>
  <si>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</si>
  <si>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</si>
  <si>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</si>
  <si>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</si>
  <si>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</si>
  <si>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</si>
  <si>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</si>
  <si>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</si>
  <si>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</si>
  <si>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</si>
  <si>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</si>
  <si>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</si>
  <si>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</si>
  <si>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</si>
  <si>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</si>
  <si>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</si>
  <si>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</si>
  <si>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</si>
  <si>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</si>
  <si>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</si>
  <si>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</si>
  <si>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</si>
  <si>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</si>
  <si>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</si>
  <si>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</si>
  <si>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</si>
  <si>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</si>
  <si>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</si>
  <si>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</si>
  <si>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</si>
  <si>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</si>
  <si>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</si>
  <si>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</si>
  <si>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</si>
  <si>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</si>
  <si>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</si>
  <si>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</si>
  <si>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</si>
  <si>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</si>
  <si>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</si>
  <si>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</si>
  <si>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</si>
  <si>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</si>
  <si>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</si>
  <si>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</si>
  <si>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</si>
  <si>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</si>
  <si>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</si>
  <si>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</si>
  <si>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</si>
  <si>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</si>
  <si>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</si>
  <si>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</si>
  <si>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</si>
  <si>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</si>
  <si>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</si>
  <si>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</si>
  <si>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</si>
  <si>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</si>
  <si>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</si>
  <si>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</si>
  <si>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</si>
  <si>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</si>
  <si>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</si>
  <si>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</si>
  <si>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</si>
  <si>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</si>
  <si>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</si>
  <si>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</si>
  <si>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</si>
  <si>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</si>
  <si>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</si>
  <si>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</si>
  <si>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</si>
  <si>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</si>
  <si>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</si>
  <si>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</si>
  <si>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</si>
  <si>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</si>
  <si>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</si>
  <si>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</si>
  <si>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</si>
  <si>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</si>
  <si>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</si>
  <si>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</si>
  <si>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</si>
  <si>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</si>
  <si>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</si>
  <si>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</si>
  <si>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</si>
  <si>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</si>
  <si>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</si>
  <si>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</si>
  <si>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</si>
  <si>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</si>
  <si>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</si>
  <si>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</si>
  <si>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</si>
  <si>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</si>
  <si>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</si>
  <si>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</si>
  <si>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</si>
  <si>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</si>
  <si>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</si>
  <si>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</si>
  <si>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</si>
  <si>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</si>
  <si>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</si>
  <si>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</si>
  <si>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</si>
  <si>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</si>
  <si>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</si>
  <si>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</si>
  <si>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</si>
  <si>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</si>
  <si>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</si>
  <si>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</si>
  <si>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</si>
  <si>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</si>
  <si>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</si>
  <si>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</si>
  <si>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</si>
  <si>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</si>
  <si>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</si>
  <si>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</si>
  <si>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</si>
  <si>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</si>
  <si>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</si>
  <si>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</si>
  <si>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</si>
  <si>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</si>
  <si>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</si>
  <si>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</si>
  <si>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</si>
  <si>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</si>
  <si>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</si>
  <si>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</si>
  <si>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</si>
  <si>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</si>
  <si>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</si>
  <si>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</si>
  <si>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</si>
  <si>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</si>
  <si>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</si>
  <si>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</si>
  <si>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</si>
  <si>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</si>
  <si>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</si>
  <si>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</si>
  <si>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</si>
  <si>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</si>
  <si>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</si>
  <si>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</si>
  <si>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</si>
  <si>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</si>
  <si>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</si>
  <si>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</si>
  <si>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</si>
  <si>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</si>
  <si>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</si>
  <si>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</si>
  <si>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</si>
  <si>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</si>
  <si>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</si>
  <si>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</si>
  <si>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</si>
  <si>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</si>
  <si>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</si>
  <si>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</si>
  <si>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</si>
  <si>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</si>
  <si>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</si>
  <si>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</si>
  <si>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</si>
  <si>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</si>
  <si>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</si>
  <si>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</si>
  <si>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</si>
  <si>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</si>
  <si>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</si>
  <si>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</si>
  <si>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</si>
  <si>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</si>
  <si>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</si>
  <si>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</si>
  <si>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</si>
  <si>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</si>
  <si>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</si>
  <si>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</si>
  <si>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</si>
  <si>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</si>
  <si>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</si>
  <si>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</si>
  <si>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</si>
  <si>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</si>
  <si>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</si>
  <si>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</si>
  <si>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</si>
  <si>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</si>
  <si>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</si>
  <si>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</si>
  <si>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</si>
  <si>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</si>
  <si>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</si>
  <si>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</si>
  <si>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</si>
  <si>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</si>
  <si>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</si>
  <si>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</si>
  <si>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</si>
  <si>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</si>
  <si>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</si>
  <si>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</si>
  <si>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</si>
  <si>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</si>
  <si>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</si>
  <si>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</si>
  <si>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</si>
  <si>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</si>
  <si>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</si>
  <si>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</si>
  <si>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</si>
  <si>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</si>
  <si>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</si>
  <si>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</si>
  <si>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</si>
  <si>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</si>
  <si>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</si>
  <si>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</si>
  <si>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</si>
  <si>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</si>
  <si>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</si>
  <si>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</si>
  <si>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</si>
  <si>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</si>
  <si>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</si>
  <si>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</si>
  <si>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</si>
  <si>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</si>
  <si>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</si>
  <si>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</si>
  <si>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</si>
  <si>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</si>
  <si>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</si>
  <si>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</si>
  <si>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</si>
  <si>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</si>
  <si>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</si>
  <si>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</si>
  <si>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</si>
  <si>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</si>
  <si>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</si>
  <si>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</si>
  <si>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</si>
  <si>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</si>
  <si>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</si>
  <si>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</si>
  <si>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</si>
  <si>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</si>
  <si>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</si>
  <si>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</si>
  <si>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</si>
  <si>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</si>
  <si>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</si>
  <si>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</si>
  <si>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</si>
  <si>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</si>
  <si>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</si>
  <si>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</si>
  <si>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</si>
  <si>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</si>
  <si>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</si>
  <si>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</si>
  <si>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</si>
  <si>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</si>
  <si>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</si>
  <si>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</si>
  <si>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</si>
  <si>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</si>
  <si>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</si>
  <si>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</si>
  <si>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</si>
  <si>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</si>
  <si>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</si>
  <si>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</si>
  <si>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</si>
  <si>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</si>
  <si>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</si>
  <si>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</si>
  <si>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</si>
  <si>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</si>
  <si>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</si>
  <si>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</si>
  <si>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</si>
  <si>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</si>
  <si>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</si>
  <si>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</si>
  <si>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</si>
  <si>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</si>
  <si>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</si>
  <si>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</si>
  <si>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</si>
  <si>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</si>
  <si>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</si>
  <si>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</si>
  <si>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</si>
  <si>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</si>
  <si>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</si>
  <si>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</si>
  <si>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</si>
  <si>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</si>
  <si>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</si>
  <si>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</si>
  <si>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</si>
  <si>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</si>
  <si>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</si>
  <si>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</si>
  <si>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</si>
  <si>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</si>
  <si>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</si>
  <si>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</si>
  <si>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</si>
  <si>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</si>
  <si>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</si>
  <si>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</si>
  <si>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</si>
  <si>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</si>
  <si>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</si>
  <si>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</si>
  <si>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</si>
  <si>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</si>
  <si>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</si>
  <si>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</si>
  <si>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</si>
  <si>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</si>
  <si>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</si>
  <si>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</si>
  <si>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</si>
  <si>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</si>
  <si>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</si>
  <si>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</si>
  <si>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</si>
  <si>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</si>
  <si>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</si>
  <si>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</si>
  <si>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</si>
  <si>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</si>
  <si>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</si>
  <si>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</si>
  <si>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</si>
  <si>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</si>
  <si>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</si>
  <si>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</si>
  <si>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</si>
  <si>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</si>
  <si>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</si>
  <si>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</si>
  <si>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</si>
  <si>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</si>
  <si>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</si>
  <si>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</si>
  <si>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</si>
  <si>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</si>
  <si>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</si>
  <si>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</si>
  <si>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</si>
  <si>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</si>
  <si>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</si>
  <si>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</si>
  <si>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</si>
  <si>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</si>
  <si>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</si>
  <si>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</si>
  <si>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</si>
  <si>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</si>
  <si>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</si>
  <si>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</si>
  <si>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</si>
  <si>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</si>
  <si>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</si>
  <si>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</si>
  <si>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</si>
  <si>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</si>
  <si>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</si>
  <si>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</si>
  <si>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</si>
  <si>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</si>
  <si>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</si>
  <si>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</si>
  <si>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</si>
  <si>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</si>
  <si>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</si>
  <si>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</si>
  <si>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</si>
  <si>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</si>
  <si>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</si>
  <si>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</si>
  <si>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</si>
  <si>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</si>
  <si>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</si>
  <si>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</si>
  <si>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</si>
  <si>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</si>
  <si>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</si>
  <si>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</si>
  <si>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</si>
  <si>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</si>
  <si>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</si>
  <si>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</si>
  <si>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</si>
  <si>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</si>
  <si>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</si>
  <si>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</si>
  <si>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</si>
  <si>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</si>
  <si>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</si>
  <si>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</si>
  <si>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</si>
  <si>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</si>
  <si>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</si>
  <si>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</si>
  <si>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</si>
  <si>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</si>
  <si>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</si>
  <si>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</si>
  <si>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</si>
  <si>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</si>
  <si>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</si>
  <si>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</si>
  <si>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</si>
  <si>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</si>
  <si>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</si>
  <si>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</si>
  <si>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</si>
  <si>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</si>
  <si>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</si>
  <si>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</si>
  <si>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</si>
  <si>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</si>
  <si>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</si>
  <si>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</si>
  <si>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</si>
  <si>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</si>
  <si>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</si>
  <si>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</si>
  <si>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</si>
  <si>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</si>
  <si>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</si>
  <si>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</si>
  <si>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</si>
  <si>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</si>
  <si>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</si>
  <si>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</si>
  <si>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</si>
  <si>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</si>
  <si>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</si>
  <si>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</si>
  <si>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</si>
  <si>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</si>
  <si>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</si>
  <si>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</si>
  <si>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</si>
  <si>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</si>
  <si>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</si>
  <si>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</si>
  <si>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</si>
  <si>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</si>
  <si>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</si>
  <si>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</si>
  <si>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</si>
  <si>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</si>
  <si>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</si>
  <si>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</si>
  <si>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</si>
  <si>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</si>
  <si>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</si>
  <si>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</si>
  <si>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</si>
  <si>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</si>
  <si>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</si>
  <si>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</si>
  <si>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</si>
  <si>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</si>
  <si>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</si>
  <si>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</si>
  <si>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</si>
  <si>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</si>
  <si>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</si>
  <si>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</si>
  <si>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</si>
  <si>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</si>
  <si>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</si>
  <si>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</si>
  <si>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</si>
  <si>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</si>
  <si>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</si>
  <si>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</si>
  <si>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</si>
  <si>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</si>
  <si>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</si>
  <si>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</si>
  <si>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</si>
  <si>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</si>
  <si>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</si>
  <si>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</si>
  <si>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</si>
  <si>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</si>
  <si>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</si>
  <si>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</si>
  <si>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</si>
  <si>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</si>
  <si>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</si>
  <si>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</si>
  <si>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</si>
  <si>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</si>
  <si>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</si>
  <si>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</si>
  <si>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</si>
  <si>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</si>
  <si>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</si>
  <si>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</si>
  <si>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</si>
  <si>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</si>
  <si>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</si>
  <si>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</si>
  <si>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</si>
  <si>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</si>
  <si>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</si>
  <si>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</si>
  <si>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</si>
  <si>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</si>
  <si>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</si>
  <si>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</si>
  <si>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</si>
  <si>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</si>
  <si>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</si>
  <si>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</si>
  <si>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</si>
  <si>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</si>
  <si>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</si>
  <si>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</si>
  <si>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</si>
  <si>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</si>
  <si>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</si>
  <si>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</si>
  <si>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</si>
  <si>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</si>
  <si>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</si>
  <si>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</si>
  <si>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</si>
  <si>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</si>
  <si>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</si>
  <si>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</si>
  <si>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</si>
  <si>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</si>
  <si>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</si>
  <si>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</si>
  <si>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</si>
  <si>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</si>
  <si>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</si>
  <si>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</si>
  <si>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</si>
  <si>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</si>
  <si>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</si>
  <si>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</si>
  <si>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</si>
  <si>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</si>
  <si>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</si>
  <si>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</si>
  <si>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</si>
  <si>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</si>
  <si>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</si>
  <si>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</si>
  <si>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</si>
  <si>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</si>
  <si>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</si>
  <si>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</si>
  <si>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</si>
  <si>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</si>
  <si>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</si>
  <si>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</si>
  <si>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</si>
  <si>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</si>
  <si>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</si>
  <si>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</si>
  <si>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</si>
  <si>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</si>
  <si>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</si>
  <si>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</si>
  <si>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</si>
  <si>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</si>
  <si>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</si>
  <si>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</si>
  <si>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</si>
  <si>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</si>
  <si>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</si>
  <si>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</si>
  <si>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</si>
  <si>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</si>
  <si>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</si>
  <si>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</si>
  <si>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</si>
  <si>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</si>
  <si>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</si>
  <si>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</si>
  <si>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</si>
  <si>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</si>
  <si>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</si>
  <si>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</si>
  <si>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</si>
  <si>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</si>
  <si>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</si>
  <si>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</si>
  <si>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</si>
  <si>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</si>
  <si>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</si>
  <si>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</si>
  <si>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</si>
  <si>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</si>
  <si>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</si>
  <si>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</si>
  <si>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</si>
  <si>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</si>
  <si>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</si>
  <si>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</si>
  <si>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</si>
  <si>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</si>
  <si>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</si>
  <si>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</si>
  <si>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</si>
  <si>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</si>
  <si>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</si>
  <si>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</si>
  <si>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</si>
  <si>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</si>
  <si>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</si>
  <si>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</si>
  <si>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</si>
  <si>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</si>
  <si>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</si>
  <si>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</si>
  <si>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</si>
  <si>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</si>
  <si>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</si>
  <si>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</si>
  <si>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</si>
  <si>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</si>
  <si>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</si>
  <si>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</si>
  <si>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</si>
  <si>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</si>
  <si>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</si>
  <si>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</si>
  <si>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</si>
  <si>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</si>
  <si>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</si>
  <si>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</si>
  <si>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</si>
  <si>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</si>
  <si>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</si>
  <si>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</si>
  <si>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</si>
  <si>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</si>
  <si>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</si>
  <si>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</si>
  <si>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</si>
  <si>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</si>
  <si>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</si>
  <si>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</si>
  <si>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</si>
  <si>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</si>
  <si>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</si>
  <si>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</si>
  <si>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</si>
  <si>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</si>
  <si>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</si>
  <si>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</si>
  <si>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</si>
  <si>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</si>
  <si>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</si>
  <si>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</si>
  <si>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</si>
  <si>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</si>
  <si>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</si>
  <si>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</si>
  <si>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</si>
  <si>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</si>
  <si>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</si>
  <si>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</si>
  <si>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</si>
  <si>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</si>
  <si>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</si>
  <si>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</si>
  <si>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</si>
  <si>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</si>
  <si>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</si>
  <si>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</si>
  <si>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</si>
  <si>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</si>
  <si>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</si>
  <si>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</si>
  <si>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</si>
  <si>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</si>
  <si>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</si>
  <si>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</si>
  <si>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</si>
  <si>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</si>
  <si>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</si>
  <si>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</si>
  <si>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</si>
  <si>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</si>
  <si>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</si>
  <si>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</si>
  <si>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</si>
  <si>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</si>
  <si>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</si>
  <si>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</si>
  <si>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</si>
  <si>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</si>
  <si>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</si>
  <si>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</si>
  <si>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</si>
  <si>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</si>
  <si>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</si>
  <si>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</si>
  <si>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</si>
  <si>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</si>
  <si>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</si>
  <si>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</si>
  <si>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</si>
  <si>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</si>
  <si>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</si>
  <si>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</si>
  <si>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</si>
  <si>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</si>
  <si>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</si>
  <si>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</si>
  <si>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</si>
  <si>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</si>
  <si>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</si>
  <si>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</si>
  <si>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</si>
  <si>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</si>
  <si>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</si>
  <si>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</si>
  <si>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</si>
  <si>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</si>
  <si>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</si>
  <si>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</si>
  <si>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</si>
  <si>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</si>
  <si>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</si>
  <si>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</si>
  <si>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</si>
  <si>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</si>
  <si>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</si>
  <si>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</si>
  <si>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</si>
  <si>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</si>
  <si>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</si>
  <si>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</si>
  <si>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</si>
  <si>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</si>
  <si>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</si>
  <si>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</si>
  <si>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</si>
  <si>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</si>
  <si>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</si>
  <si>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</si>
  <si>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</si>
  <si>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</si>
  <si>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</si>
  <si>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</si>
  <si>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</si>
  <si>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</si>
  <si>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</si>
  <si>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</si>
  <si>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</si>
  <si>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</si>
  <si>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</si>
  <si>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</si>
  <si>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</si>
  <si>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</si>
  <si>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</si>
  <si>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</si>
  <si>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</si>
  <si>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</si>
  <si>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</si>
  <si>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</si>
  <si>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</si>
  <si>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</si>
  <si>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</si>
  <si>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</si>
  <si>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</si>
  <si>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</si>
  <si>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</si>
  <si>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</si>
  <si>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</si>
  <si>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</si>
  <si>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</si>
  <si>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</si>
  <si>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</si>
  <si>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</si>
  <si>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</si>
  <si>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</si>
  <si>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</si>
  <si>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</si>
  <si>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</si>
  <si>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</si>
  <si>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</si>
  <si>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</si>
  <si>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</si>
  <si>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</si>
  <si>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</si>
  <si>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</si>
  <si>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</si>
  <si>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</si>
  <si>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</si>
  <si>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</si>
  <si>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</si>
  <si>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</si>
  <si>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</si>
  <si>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</si>
  <si>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</si>
  <si>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</si>
  <si>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</si>
  <si>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</si>
  <si>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</si>
  <si>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</si>
  <si>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</si>
  <si>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</si>
  <si>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</si>
  <si>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</si>
  <si>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</si>
  <si>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</si>
  <si>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</si>
  <si>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</si>
  <si>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</si>
  <si>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</si>
  <si>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</si>
  <si>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</si>
  <si>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</si>
  <si>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</si>
  <si>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</si>
  <si>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</si>
  <si>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</si>
  <si>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</si>
  <si>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</si>
  <si>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</si>
  <si>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</si>
  <si>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</si>
  <si>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</si>
  <si>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</si>
  <si>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</si>
  <si>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</si>
  <si>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</si>
  <si>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</si>
  <si>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</si>
  <si>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</si>
  <si>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</si>
  <si>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</si>
  <si>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</si>
  <si>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</si>
  <si>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</si>
  <si>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</si>
  <si>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</si>
  <si>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</si>
  <si>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</si>
  <si>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</si>
  <si>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</si>
  <si>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</si>
  <si>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</si>
  <si>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</si>
  <si>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</si>
  <si>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</si>
  <si>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</si>
  <si>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</si>
  <si>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</si>
  <si>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</si>
  <si>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</si>
  <si>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</si>
  <si>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</si>
  <si>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</si>
  <si>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</si>
  <si>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</si>
  <si>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</si>
  <si>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</si>
  <si>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</si>
  <si>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</si>
  <si>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</si>
  <si>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</si>
  <si>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</si>
  <si>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</si>
  <si>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</si>
  <si>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</si>
  <si>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</si>
  <si>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</si>
  <si>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</si>
  <si>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</si>
  <si>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</si>
  <si>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</si>
  <si>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</si>
  <si>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</si>
  <si>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</si>
  <si>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</si>
  <si>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</si>
  <si>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</si>
  <si>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</si>
  <si>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</si>
  <si>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</si>
  <si>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</si>
  <si>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</si>
  <si>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</si>
  <si>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</si>
  <si>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</si>
  <si>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</si>
  <si>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</si>
  <si>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</si>
  <si>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</si>
  <si>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</si>
  <si>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</si>
  <si>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</si>
  <si>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</si>
  <si>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</si>
  <si>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</si>
  <si>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</si>
  <si>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</si>
  <si>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</si>
  <si>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</si>
  <si>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</si>
  <si>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</si>
  <si>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</si>
  <si>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</si>
  <si>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</si>
  <si>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</si>
  <si>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</si>
  <si>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</si>
  <si>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</si>
  <si>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</si>
  <si>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</si>
  <si>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</si>
  <si>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</si>
  <si>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</si>
  <si>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</si>
  <si>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</si>
  <si>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</si>
  <si>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</si>
  <si>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</si>
  <si>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</si>
  <si>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</si>
  <si>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</si>
  <si>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</si>
  <si>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</si>
  <si>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</si>
  <si>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</si>
  <si>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</si>
  <si>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</si>
  <si>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</si>
  <si>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</si>
  <si>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</si>
  <si>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</si>
  <si>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</si>
  <si>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</si>
  <si>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</si>
  <si>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</si>
  <si>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</si>
  <si>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</si>
  <si>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</si>
  <si>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</si>
  <si>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</si>
  <si>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</si>
  <si>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</si>
  <si>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</si>
  <si>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</si>
  <si>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</si>
  <si>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</si>
  <si>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</si>
  <si>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</si>
  <si>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</si>
  <si>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</si>
  <si>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</si>
  <si>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</si>
  <si>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</si>
  <si>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</si>
  <si>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</si>
  <si>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</si>
  <si>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</si>
  <si>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</si>
  <si>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</si>
  <si>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</si>
  <si>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</si>
  <si>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</si>
  <si>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</si>
  <si>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</si>
  <si>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</si>
  <si>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</si>
  <si>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</si>
  <si>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</si>
  <si>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</si>
  <si>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</si>
  <si>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</si>
  <si>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</si>
  <si>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</si>
  <si>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</si>
  <si>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</si>
  <si>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</si>
  <si>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</si>
  <si>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</si>
  <si>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</si>
  <si>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</si>
  <si>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</si>
  <si>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</si>
  <si>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</si>
  <si>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</si>
  <si>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</si>
  <si>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</si>
  <si>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</si>
  <si>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</si>
  <si>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</si>
  <si>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</si>
  <si>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</si>
  <si>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</si>
  <si>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</si>
  <si>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</si>
  <si>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</si>
  <si>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</si>
  <si>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</si>
  <si>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</si>
  <si>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</si>
  <si>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</si>
  <si>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</si>
  <si>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</si>
  <si>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</si>
  <si>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</si>
  <si>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</si>
  <si>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</si>
  <si>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</si>
  <si>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</si>
  <si>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</si>
  <si>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</si>
  <si>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</si>
  <si>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</si>
  <si>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</si>
  <si>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</si>
  <si>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</si>
  <si>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</si>
  <si>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</si>
  <si>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</si>
  <si>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</si>
  <si>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</si>
  <si>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</si>
  <si>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</si>
  <si>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</si>
  <si>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</si>
  <si>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</si>
  <si>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</si>
  <si>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</si>
  <si>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</si>
  <si>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</si>
  <si>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</si>
  <si>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</si>
  <si>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</si>
  <si>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</si>
  <si>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</si>
  <si>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</si>
  <si>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</si>
  <si>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</si>
  <si>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</si>
  <si>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</si>
  <si>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</si>
  <si>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</si>
  <si>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</si>
  <si>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</si>
  <si>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</si>
  <si>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</si>
  <si>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</si>
  <si>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</si>
  <si>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</si>
  <si>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</si>
  <si>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</si>
  <si>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</si>
  <si>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</si>
  <si>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</si>
  <si>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</si>
  <si>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</si>
  <si>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</si>
  <si>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</si>
  <si>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</si>
  <si>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</si>
  <si>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</si>
  <si>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</si>
  <si>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</si>
  <si>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</si>
  <si>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</si>
  <si>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</si>
  <si>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</si>
  <si>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</si>
  <si>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</si>
  <si>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</si>
  <si>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</si>
  <si>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</si>
  <si>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</si>
  <si>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</si>
  <si>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</si>
  <si>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</si>
  <si>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</si>
  <si>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</si>
  <si>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</si>
  <si>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</si>
  <si>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</si>
  <si>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</si>
  <si>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</si>
  <si>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</si>
  <si>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</si>
  <si>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</si>
  <si>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</si>
  <si>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</si>
  <si>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</si>
  <si>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</si>
  <si>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</si>
  <si>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</si>
  <si>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</si>
  <si>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</si>
  <si>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</si>
  <si>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</si>
  <si>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</si>
  <si>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</si>
  <si>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</si>
  <si>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</si>
  <si>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</si>
  <si>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</si>
  <si>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</si>
  <si>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</si>
  <si>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</si>
  <si>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</si>
  <si>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</si>
  <si>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</si>
  <si>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</si>
  <si>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</si>
  <si>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</si>
  <si>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</si>
  <si>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</si>
  <si>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</si>
  <si>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</si>
  <si>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</si>
  <si>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</si>
  <si>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</si>
  <si>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</si>
  <si>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</si>
  <si>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</si>
  <si>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</si>
  <si>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</si>
  <si>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</si>
  <si>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</si>
  <si>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</si>
  <si>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</si>
  <si>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</si>
  <si>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</si>
  <si>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</si>
  <si>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</si>
  <si>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</si>
  <si>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</si>
  <si>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</si>
  <si>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</si>
  <si>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</si>
  <si>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</si>
  <si>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</si>
  <si>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</si>
  <si>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</si>
  <si>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</si>
  <si>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</si>
  <si>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</si>
  <si>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</si>
  <si>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</si>
  <si>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</si>
  <si>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</si>
  <si>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</si>
  <si>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</si>
  <si>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</si>
  <si>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</si>
  <si>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</si>
  <si>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</si>
  <si>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</si>
  <si>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</si>
  <si>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</si>
  <si>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</si>
  <si>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</si>
  <si>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</si>
  <si>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</si>
  <si>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</si>
  <si>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</si>
  <si>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</si>
  <si>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</si>
  <si>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</si>
  <si>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</si>
  <si>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</si>
  <si>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</si>
  <si>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</si>
  <si>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</si>
  <si>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</si>
  <si>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</si>
  <si>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</si>
  <si>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</si>
  <si>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</si>
  <si>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</si>
  <si>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</si>
  <si>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</si>
  <si>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</si>
  <si>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</si>
  <si>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</si>
  <si>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</si>
  <si>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</si>
  <si>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</si>
  <si>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</si>
  <si>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</si>
  <si>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</si>
  <si>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</si>
  <si>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</si>
  <si>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</si>
  <si>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</si>
  <si>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</si>
  <si>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</si>
  <si>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</si>
  <si>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</si>
  <si>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</si>
  <si>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</si>
  <si>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</si>
  <si>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</si>
  <si>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</si>
  <si>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</si>
  <si>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</si>
  <si>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</si>
  <si>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</si>
  <si>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</si>
  <si>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</si>
  <si>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</si>
  <si>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</si>
  <si>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</si>
  <si>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</si>
  <si>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</si>
  <si>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</si>
  <si>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</si>
  <si>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</si>
  <si>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</si>
  <si>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</si>
  <si>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</si>
  <si>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</si>
  <si>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</si>
  <si>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</si>
  <si>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</si>
  <si>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</si>
  <si>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</si>
  <si>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</si>
  <si>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</si>
  <si>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</si>
  <si>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</si>
  <si>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</si>
  <si>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</si>
  <si>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</si>
  <si>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</si>
  <si>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</si>
  <si>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</si>
  <si>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</si>
  <si>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</si>
  <si>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</si>
  <si>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</si>
  <si>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</si>
  <si>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</si>
  <si>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</si>
  <si>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</si>
  <si>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</si>
  <si>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</si>
  <si>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</si>
  <si>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</si>
  <si>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</si>
  <si>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</si>
  <si>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</si>
  <si>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</si>
  <si>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</si>
  <si>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</si>
  <si>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</si>
  <si>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</si>
  <si>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</si>
  <si>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</si>
  <si>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</si>
  <si>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</si>
  <si>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</si>
  <si>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</si>
  <si>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</si>
  <si>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</si>
  <si>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</si>
  <si>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</si>
  <si>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</si>
  <si>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</si>
  <si>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</si>
  <si>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</si>
  <si>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</si>
  <si>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</si>
  <si>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</si>
  <si>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</si>
  <si>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</si>
  <si>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</si>
  <si>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</si>
  <si>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</si>
  <si>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</si>
  <si>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</si>
  <si>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</si>
  <si>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</si>
  <si>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</si>
  <si>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</si>
  <si>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</si>
  <si>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</si>
  <si>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</si>
  <si>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</si>
  <si>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</si>
  <si>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</si>
  <si>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</si>
  <si>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</si>
  <si>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</si>
  <si>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</si>
  <si>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</si>
  <si>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</si>
  <si>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</si>
  <si>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</si>
  <si>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</si>
  <si>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</si>
  <si>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</si>
  <si>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</si>
  <si>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</si>
  <si>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</si>
  <si>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</si>
  <si>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</si>
  <si>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</si>
  <si>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</si>
  <si>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</si>
  <si>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</si>
  <si>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</si>
  <si>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</si>
  <si>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</si>
  <si>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</si>
  <si>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</si>
  <si>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</si>
  <si>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</si>
  <si>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</si>
  <si>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</si>
  <si>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</si>
  <si>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</si>
  <si>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</si>
  <si>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</si>
  <si>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</si>
  <si>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</si>
  <si>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</si>
  <si>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</si>
  <si>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</si>
  <si>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</si>
  <si>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</si>
  <si>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</si>
  <si>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</si>
  <si>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</si>
  <si>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</si>
  <si>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</si>
  <si>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</si>
  <si>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</si>
  <si>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</si>
  <si>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</si>
  <si>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</si>
  <si>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</si>
  <si>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</si>
  <si>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</si>
  <si>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</si>
  <si>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</si>
  <si>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</si>
  <si>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</si>
  <si>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</si>
  <si>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</si>
  <si>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</si>
  <si>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</si>
  <si>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</si>
  <si>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</si>
  <si>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</si>
  <si>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</si>
  <si>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</si>
  <si>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</si>
  <si>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</si>
  <si>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</si>
  <si>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</si>
  <si>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</si>
  <si>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</si>
  <si>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</si>
  <si>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</si>
  <si>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</si>
  <si>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</si>
  <si>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</si>
  <si>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</si>
  <si>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</si>
  <si>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</si>
  <si>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</si>
  <si>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</si>
  <si>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</si>
  <si>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</si>
  <si>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</si>
  <si>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</si>
  <si>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</si>
  <si>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</si>
  <si>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</si>
  <si>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</si>
  <si>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</si>
  <si>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</si>
  <si>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</si>
  <si>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</si>
  <si>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</si>
  <si>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</si>
  <si>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</si>
  <si>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</si>
  <si>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</si>
  <si>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</si>
  <si>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</si>
  <si>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</si>
  <si>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</si>
  <si>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</si>
  <si>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</si>
  <si>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</si>
  <si>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</si>
  <si>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</si>
  <si>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</si>
  <si>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</si>
  <si>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</si>
  <si>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</si>
  <si>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</si>
  <si>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</si>
  <si>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</si>
  <si>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</si>
  <si>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</si>
  <si>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</si>
  <si>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</si>
  <si>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</si>
  <si>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</si>
  <si>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</si>
  <si>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</si>
  <si>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</si>
  <si>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</si>
  <si>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</si>
  <si>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</si>
  <si>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</si>
  <si>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</si>
  <si>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</si>
  <si>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</si>
  <si>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</si>
  <si>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</si>
  <si>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</si>
  <si>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</si>
  <si>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</si>
  <si>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</si>
  <si>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</si>
  <si>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</si>
  <si>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</si>
  <si>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</si>
  <si>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</si>
  <si>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</si>
  <si>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</si>
  <si>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</si>
  <si>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</si>
  <si>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</si>
  <si>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</si>
  <si>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</si>
  <si>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</si>
  <si>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</si>
  <si>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</si>
  <si>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</si>
  <si>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</si>
  <si>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</si>
  <si>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</si>
  <si>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</si>
  <si>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</si>
  <si>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</si>
  <si>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</si>
  <si>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</si>
  <si>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</si>
  <si>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</si>
  <si>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</si>
  <si>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</si>
  <si>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</si>
  <si>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</si>
  <si>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</si>
  <si>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</si>
  <si>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</si>
  <si>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</si>
  <si>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</si>
  <si>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</si>
  <si>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</si>
  <si>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</si>
  <si>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</si>
  <si>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</si>
  <si>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</si>
  <si>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</si>
  <si>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</si>
  <si>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</si>
  <si>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</si>
  <si>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</si>
  <si>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</si>
  <si>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</si>
  <si>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</si>
  <si>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</si>
  <si>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</si>
  <si>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</si>
  <si>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</si>
  <si>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</si>
  <si>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</si>
  <si>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</si>
  <si>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</si>
  <si>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</si>
  <si>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</si>
  <si>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</si>
  <si>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</si>
  <si>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</si>
  <si>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</si>
  <si>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</si>
  <si>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</si>
  <si>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</si>
  <si>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</si>
  <si>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</si>
  <si>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</si>
  <si>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</si>
  <si>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</si>
  <si>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</si>
  <si>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</si>
  <si>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</si>
  <si>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</si>
  <si>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</si>
  <si>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</si>
  <si>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</si>
  <si>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</si>
  <si>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</si>
  <si>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</si>
  <si>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</si>
  <si>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</si>
  <si>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</si>
  <si>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</si>
  <si>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</si>
  <si>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</si>
  <si>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</si>
  <si>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</si>
  <si>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</si>
  <si>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</si>
  <si>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</si>
  <si>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</si>
  <si>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</si>
  <si>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</si>
  <si>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</si>
  <si>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</si>
  <si>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</si>
  <si>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</si>
  <si>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</si>
  <si>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</si>
  <si>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</si>
  <si>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</si>
  <si>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</si>
  <si>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</si>
  <si>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</si>
  <si>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</si>
  <si>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</si>
  <si>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</si>
  <si>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</si>
  <si>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</si>
  <si>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</si>
  <si>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</si>
  <si>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</si>
  <si>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</si>
  <si>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</si>
  <si>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</si>
  <si>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</si>
  <si>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</si>
  <si>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</si>
  <si>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</si>
  <si>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</si>
  <si>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</si>
  <si>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</si>
  <si>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</si>
  <si>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</si>
  <si>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</si>
  <si>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</si>
  <si>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</si>
  <si>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</si>
  <si>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</si>
  <si>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</si>
  <si>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</si>
  <si>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</si>
  <si>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</si>
  <si>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</si>
  <si>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</si>
  <si>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</si>
  <si>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</si>
  <si>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</si>
  <si>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</si>
  <si>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</si>
  <si>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</si>
  <si>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</si>
  <si>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</si>
  <si>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</si>
  <si>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</si>
  <si>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</si>
  <si>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</si>
  <si>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</si>
  <si>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</si>
  <si>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</si>
  <si>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</si>
  <si>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</si>
  <si>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</si>
  <si>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</si>
  <si>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</si>
  <si>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</si>
  <si>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</si>
  <si>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</si>
  <si>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</si>
  <si>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</si>
  <si>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</si>
  <si>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</si>
  <si>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</si>
  <si>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</si>
  <si>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</si>
  <si>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</si>
  <si>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</si>
  <si>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</si>
  <si>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</si>
  <si>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</si>
  <si>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</si>
  <si>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</si>
  <si>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</si>
  <si>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</si>
  <si>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</si>
  <si>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</si>
  <si>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</si>
  <si>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</si>
  <si>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</si>
  <si>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</si>
  <si>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</si>
  <si>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</si>
  <si>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</si>
  <si>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</si>
  <si>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</si>
  <si>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</si>
  <si>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</si>
  <si>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</si>
  <si>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</si>
  <si>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</si>
  <si>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</si>
  <si>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</si>
  <si>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</si>
  <si>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</si>
  <si>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</si>
  <si>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</si>
  <si>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</si>
  <si>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</si>
  <si>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</si>
  <si>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</si>
  <si>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</si>
  <si>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</si>
  <si>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</si>
  <si>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</si>
  <si>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</si>
  <si>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</si>
  <si>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</si>
  <si>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</si>
  <si>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</si>
  <si>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</si>
  <si>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</si>
  <si>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</si>
  <si>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</si>
  <si>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</si>
  <si>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</si>
  <si>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</si>
  <si>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</si>
  <si>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</si>
  <si>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</si>
  <si>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</si>
  <si>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</si>
  <si>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</si>
  <si>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</si>
  <si>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</si>
  <si>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</si>
  <si>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</si>
  <si>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</si>
  <si>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</si>
  <si>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</si>
  <si>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</si>
  <si>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</si>
  <si>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</si>
  <si>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</si>
  <si>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</si>
  <si>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</si>
  <si>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</si>
  <si>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</si>
  <si>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</si>
  <si>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</si>
  <si>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</si>
  <si>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</si>
  <si>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</si>
  <si>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</si>
  <si>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</si>
  <si>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</si>
  <si>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</si>
  <si>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</si>
  <si>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</si>
  <si>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</si>
  <si>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</si>
  <si>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</si>
  <si>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</si>
  <si>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</si>
  <si>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</si>
  <si>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</si>
  <si>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</si>
  <si>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</si>
  <si>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</si>
  <si>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</si>
  <si>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</si>
  <si>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</si>
  <si>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</si>
  <si>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</si>
  <si>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</si>
  <si>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</si>
  <si>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</si>
  <si>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</si>
  <si>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</si>
  <si>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</si>
  <si>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</si>
  <si>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</si>
  <si>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</si>
  <si>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</si>
  <si>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</si>
  <si>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</si>
  <si>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</si>
  <si>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</si>
  <si>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</si>
  <si>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</si>
  <si>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</si>
  <si>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</si>
  <si>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</si>
  <si>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</si>
  <si>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</si>
  <si>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</si>
  <si>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</si>
  <si>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</si>
  <si>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</si>
  <si>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</si>
  <si>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</si>
  <si>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</si>
  <si>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</si>
  <si>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</si>
  <si>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</si>
  <si>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</si>
  <si>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</si>
  <si>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</si>
  <si>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</si>
  <si>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</si>
  <si>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</si>
  <si>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</si>
  <si>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</si>
  <si>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</si>
  <si>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</si>
  <si>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</si>
  <si>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</si>
  <si>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</si>
  <si>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</si>
  <si>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</si>
  <si>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</si>
  <si>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</si>
  <si>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</si>
  <si>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</si>
  <si>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</si>
  <si>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</si>
  <si>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</si>
  <si>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</si>
  <si>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</si>
  <si>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</si>
  <si>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</si>
  <si>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</si>
  <si>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</si>
  <si>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</si>
  <si>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</si>
  <si>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</si>
  <si>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</si>
  <si>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</si>
  <si>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</si>
  <si>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</si>
  <si>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</si>
  <si>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</si>
  <si>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</si>
  <si>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</si>
  <si>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</si>
  <si>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</si>
  <si>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</si>
  <si>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</si>
  <si>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</si>
  <si>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</si>
  <si>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</si>
  <si>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</si>
  <si>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</si>
  <si>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</si>
  <si>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</si>
  <si>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</si>
  <si>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</si>
  <si>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</si>
  <si>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</si>
  <si>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</si>
  <si>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</si>
  <si>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</si>
  <si>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</si>
  <si>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</si>
  <si>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</si>
  <si>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</si>
  <si>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</si>
  <si>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</si>
  <si>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</si>
  <si>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</si>
  <si>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</si>
  <si>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</si>
  <si>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</si>
  <si>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</si>
  <si>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</si>
  <si>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</si>
  <si>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</si>
  <si>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</si>
  <si>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</si>
  <si>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</si>
  <si>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</si>
  <si>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</si>
  <si>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</si>
  <si>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</si>
  <si>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</si>
  <si>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</si>
  <si>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</si>
  <si>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</si>
  <si>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</si>
  <si>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</si>
  <si>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</si>
  <si>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</si>
  <si>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</si>
  <si>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</si>
  <si>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</si>
  <si>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</si>
  <si>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</si>
  <si>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</si>
  <si>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</si>
  <si>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</si>
  <si>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</si>
  <si>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</si>
  <si>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</si>
  <si>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</si>
  <si>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</si>
  <si>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</si>
  <si>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</si>
  <si>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</si>
  <si>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</si>
  <si>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</si>
  <si>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</si>
  <si>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</si>
  <si>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</si>
  <si>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</si>
  <si>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</si>
  <si>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</si>
  <si>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</si>
  <si>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</si>
  <si>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</si>
  <si>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</si>
  <si>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</si>
  <si>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</si>
  <si>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</si>
  <si>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</si>
  <si>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</si>
  <si>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</si>
  <si>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</si>
  <si>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</si>
  <si>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</si>
  <si>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</si>
  <si>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</si>
  <si>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</si>
  <si>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</si>
  <si>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</si>
  <si>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</si>
  <si>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</si>
  <si>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</si>
  <si>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</si>
  <si>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</si>
  <si>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</si>
  <si>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</si>
  <si>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</si>
  <si>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</si>
  <si>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</si>
  <si>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</si>
  <si>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</si>
  <si>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</si>
  <si>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</si>
  <si>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</si>
  <si>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</si>
  <si>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</si>
  <si>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</si>
  <si>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</si>
  <si>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</si>
  <si>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</si>
  <si>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</si>
  <si>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</si>
  <si>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</si>
  <si>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</si>
  <si>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</si>
  <si>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</si>
  <si>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</si>
  <si>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</si>
  <si>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</si>
  <si>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</si>
  <si>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</si>
  <si>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</si>
  <si>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</si>
  <si>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</si>
  <si>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</si>
  <si>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</si>
  <si>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</si>
  <si>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</si>
  <si>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</si>
  <si>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</si>
  <si>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</si>
  <si>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</si>
  <si>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</si>
  <si>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</si>
  <si>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</si>
  <si>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</si>
  <si>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</si>
  <si>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</si>
  <si>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</si>
  <si>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</si>
  <si>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</si>
  <si>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</si>
  <si>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</si>
  <si>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</si>
  <si>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</si>
  <si>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</si>
  <si>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</si>
  <si>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</si>
  <si>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</si>
  <si>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</si>
  <si>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</si>
  <si>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</si>
  <si>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</si>
  <si>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</si>
  <si>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</si>
  <si>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</si>
  <si>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</si>
  <si>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</si>
  <si>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</si>
  <si>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</si>
  <si>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</si>
  <si>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</si>
  <si>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</si>
  <si>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</si>
  <si>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</si>
  <si>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</si>
  <si>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</si>
  <si>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</si>
  <si>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</si>
  <si>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</si>
  <si>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</si>
  <si>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</si>
  <si>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</si>
  <si>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</si>
  <si>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</si>
  <si>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</si>
  <si>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</si>
  <si>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</si>
  <si>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</si>
  <si>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</si>
  <si>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</si>
  <si>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</si>
  <si>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</si>
  <si>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</si>
  <si>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</si>
  <si>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</si>
  <si>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</si>
  <si>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</si>
  <si>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</si>
  <si>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</si>
  <si>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</si>
  <si>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</si>
  <si>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</si>
  <si>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</si>
  <si>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</si>
  <si>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</si>
  <si>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</si>
  <si>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</si>
  <si>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</si>
  <si>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</si>
  <si>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</si>
  <si>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</si>
  <si>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</si>
  <si>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</si>
  <si>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</si>
  <si>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</si>
  <si>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</si>
  <si>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</si>
  <si>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</si>
  <si>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</si>
  <si>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</si>
  <si>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</si>
  <si>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</si>
  <si>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</si>
  <si>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</si>
  <si>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</si>
  <si>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</si>
  <si>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</si>
  <si>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</si>
  <si>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</si>
  <si>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</si>
  <si>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</si>
  <si>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</si>
  <si>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</si>
  <si>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</si>
  <si>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</si>
  <si>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</si>
  <si>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</si>
  <si>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</si>
  <si>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</si>
  <si>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</si>
  <si>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</si>
  <si>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</si>
  <si>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</si>
  <si>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</si>
  <si>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</si>
  <si>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</si>
  <si>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</si>
  <si>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</si>
  <si>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</si>
  <si>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</si>
  <si>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</si>
  <si>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</si>
  <si>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</si>
  <si>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</si>
  <si>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</si>
  <si>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</si>
  <si>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</si>
  <si>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</si>
  <si>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</si>
  <si>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</si>
  <si>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</si>
  <si>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</si>
  <si>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</si>
  <si>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</si>
  <si>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</si>
  <si>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</si>
  <si>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</si>
  <si>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</si>
  <si>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</si>
  <si>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</si>
  <si>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</si>
  <si>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</si>
  <si>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</si>
  <si>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</si>
  <si>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</si>
  <si>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</si>
  <si>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</si>
  <si>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</si>
  <si>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</si>
  <si>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</si>
  <si>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</si>
  <si>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</si>
  <si>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</si>
  <si>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</si>
  <si>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</si>
  <si>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</si>
  <si>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</si>
  <si>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</si>
  <si>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</si>
  <si>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</si>
  <si>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</si>
  <si>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</si>
  <si>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</si>
  <si>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</si>
  <si>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</si>
  <si>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</si>
  <si>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</si>
  <si>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</si>
  <si>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</si>
  <si>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</si>
  <si>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</si>
  <si>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</si>
  <si>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</si>
  <si>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</si>
  <si>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</si>
  <si>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</si>
  <si>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</si>
  <si>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</si>
  <si>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</si>
  <si>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</si>
  <si>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</si>
  <si>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</si>
  <si>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</si>
  <si>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</si>
  <si>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</si>
  <si>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</si>
  <si>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</si>
  <si>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</si>
  <si>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</si>
  <si>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</si>
  <si>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</si>
  <si>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</si>
  <si>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</si>
  <si>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</si>
  <si>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</si>
  <si>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</si>
  <si>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</si>
  <si>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</si>
  <si>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</si>
  <si>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</si>
  <si>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</si>
  <si>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</si>
  <si>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</si>
  <si>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</si>
  <si>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</si>
  <si>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</si>
  <si>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</si>
  <si>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</si>
  <si>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</si>
  <si>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</si>
  <si>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</si>
  <si>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</si>
  <si>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</si>
  <si>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</si>
  <si>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</si>
  <si>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</si>
  <si>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</si>
  <si>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</si>
  <si>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</si>
  <si>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</si>
  <si>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</si>
  <si>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</si>
  <si>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</si>
  <si>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</si>
  <si>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</si>
  <si>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</si>
  <si>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</si>
  <si>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</si>
  <si>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</si>
  <si>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</si>
  <si>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</si>
  <si>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</si>
  <si>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</si>
  <si>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</si>
  <si>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</si>
  <si>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</si>
  <si>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</si>
  <si>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</si>
  <si>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</si>
  <si>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</si>
  <si>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</si>
  <si>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</si>
  <si>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</si>
  <si>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</si>
  <si>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</si>
  <si>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</si>
  <si>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</si>
  <si>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</si>
  <si>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</si>
  <si>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</si>
  <si>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</si>
  <si>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</si>
  <si>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</si>
  <si>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</si>
  <si>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</si>
  <si>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</si>
  <si>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</si>
  <si>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</si>
  <si>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</si>
  <si>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</si>
  <si>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</si>
  <si>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</si>
  <si>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</si>
  <si>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</si>
  <si>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</si>
  <si>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</si>
  <si>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</si>
  <si>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</si>
  <si>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</si>
  <si>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</si>
  <si>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</si>
  <si>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</si>
  <si>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</si>
  <si>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</si>
  <si>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</si>
  <si>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</si>
  <si>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</si>
  <si>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</si>
  <si>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</si>
  <si>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</si>
  <si>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</si>
  <si>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</si>
  <si>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</si>
  <si>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</si>
  <si>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</si>
  <si>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</si>
  <si>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</si>
  <si>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</si>
  <si>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</si>
  <si>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</si>
  <si>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</si>
  <si>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</si>
  <si>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</si>
  <si>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</si>
  <si>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</si>
  <si>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</si>
  <si>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</si>
  <si>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</si>
  <si>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</si>
  <si>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</si>
  <si>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</si>
  <si>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</si>
  <si>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</si>
  <si>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</si>
  <si>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</si>
  <si>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</si>
  <si>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</si>
  <si>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</si>
  <si>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</si>
  <si>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</si>
  <si>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</si>
  <si>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</si>
  <si>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</si>
  <si>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</si>
  <si>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</si>
  <si>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</si>
  <si>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</si>
  <si>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</si>
  <si>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</si>
  <si>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</si>
  <si>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</si>
  <si>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</si>
  <si>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</si>
  <si>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</si>
  <si>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</si>
  <si>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</si>
  <si>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</si>
  <si>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</si>
  <si>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</si>
  <si>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</si>
  <si>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</si>
  <si>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</si>
  <si>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</si>
  <si>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</si>
  <si>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</si>
  <si>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</si>
  <si>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</si>
  <si>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</si>
  <si>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</si>
  <si>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</si>
  <si>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</si>
  <si>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</si>
  <si>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</si>
  <si>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</si>
  <si>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</si>
  <si>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</si>
  <si>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</si>
  <si>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</si>
  <si>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</si>
  <si>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</si>
  <si>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</si>
  <si>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</si>
  <si>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</si>
  <si>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</si>
  <si>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</si>
  <si>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</si>
  <si>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</si>
  <si>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</si>
  <si>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</si>
  <si>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</si>
  <si>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</si>
  <si>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</si>
  <si>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</si>
  <si>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</si>
  <si>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</si>
  <si>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</si>
  <si>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</si>
  <si>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</si>
  <si>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</si>
  <si>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</si>
  <si>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</si>
  <si>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</si>
  <si>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</si>
  <si>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</si>
  <si>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</si>
  <si>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</si>
  <si>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</si>
  <si>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</si>
  <si>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</si>
  <si>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</si>
  <si>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</si>
  <si>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</si>
  <si>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</si>
  <si>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</si>
  <si>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</si>
  <si>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</si>
  <si>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</si>
  <si>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</si>
  <si>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</si>
  <si>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</si>
  <si>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</si>
  <si>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</si>
  <si>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</si>
  <si>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</si>
  <si>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</si>
  <si>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</si>
  <si>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</si>
  <si>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</si>
  <si>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</si>
  <si>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</si>
  <si>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</si>
  <si>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</si>
  <si>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</si>
  <si>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</si>
  <si>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</si>
  <si>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</si>
  <si>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</si>
  <si>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</si>
  <si>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</si>
  <si>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</si>
  <si>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</si>
  <si>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</si>
  <si>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</si>
  <si>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</si>
  <si>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</si>
  <si>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</si>
  <si>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</si>
  <si>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</si>
  <si>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</si>
  <si>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</si>
  <si>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</si>
  <si>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</si>
  <si>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</si>
  <si>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</si>
  <si>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</si>
  <si>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</si>
  <si>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</si>
  <si>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</si>
  <si>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</si>
  <si>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</si>
  <si>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</si>
  <si>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</si>
  <si>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</si>
  <si>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</si>
  <si>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</si>
  <si>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</si>
  <si>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</si>
  <si>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</si>
  <si>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</si>
  <si>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</si>
  <si>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</si>
  <si>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</si>
  <si>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</si>
  <si>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</si>
  <si>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</si>
  <si>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</si>
  <si>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</si>
  <si>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</si>
  <si>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</si>
  <si>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</si>
  <si>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</si>
  <si>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</si>
  <si>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</si>
  <si>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</si>
  <si>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</si>
  <si>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</si>
  <si>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</si>
  <si>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</si>
  <si>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</si>
  <si>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</si>
  <si>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</si>
  <si>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</si>
  <si>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</si>
  <si>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</si>
  <si>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</si>
  <si>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</si>
  <si>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</si>
  <si>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</si>
  <si>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</si>
  <si>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</si>
  <si>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</si>
  <si>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</si>
  <si>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</si>
  <si>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</si>
  <si>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</si>
  <si>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</si>
  <si>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</si>
  <si>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</si>
  <si>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</si>
  <si>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</si>
  <si>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</si>
  <si>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</si>
  <si>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</si>
  <si>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</si>
  <si>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</si>
  <si>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</si>
  <si>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</si>
  <si>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</si>
  <si>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</si>
  <si>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</si>
  <si>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</si>
  <si>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</si>
  <si>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</si>
  <si>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</si>
  <si>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</si>
  <si>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</si>
  <si>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</si>
  <si>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</si>
  <si>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</si>
  <si>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</si>
  <si>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</si>
  <si>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</si>
  <si>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</si>
  <si>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</si>
  <si>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</si>
  <si>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</si>
  <si>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</si>
  <si>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</si>
  <si>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</si>
  <si>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</si>
  <si>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</si>
  <si>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</si>
  <si>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</si>
  <si>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</si>
  <si>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</si>
  <si>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</si>
  <si>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</si>
  <si>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</si>
  <si>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</si>
  <si>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</si>
  <si>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</si>
  <si>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</si>
  <si>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</si>
  <si>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</si>
  <si>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</si>
  <si>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</si>
  <si>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</si>
  <si>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</si>
  <si>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</si>
  <si>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</si>
  <si>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</si>
  <si>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</si>
  <si>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</si>
  <si>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</si>
  <si>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</si>
  <si>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</si>
  <si>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</si>
  <si>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</si>
  <si>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</si>
  <si>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</si>
  <si>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</si>
  <si>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</si>
  <si>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</si>
  <si>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</si>
  <si>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</si>
  <si>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</si>
  <si>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</si>
  <si>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</si>
  <si>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</si>
  <si>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</si>
  <si>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</si>
  <si>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</si>
  <si>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</si>
  <si>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</si>
  <si>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</si>
  <si>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</si>
  <si>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</si>
  <si>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</si>
  <si>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</si>
  <si>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</si>
  <si>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</si>
  <si>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</si>
  <si>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</si>
  <si>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</si>
  <si>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</si>
  <si>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</si>
  <si>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</si>
  <si>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</si>
  <si>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</si>
  <si>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</si>
  <si>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</si>
  <si>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</si>
  <si>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</si>
  <si>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</si>
  <si>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</si>
  <si>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</si>
  <si>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</si>
  <si>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</si>
  <si>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</si>
  <si>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</si>
  <si>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</si>
  <si>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</si>
  <si>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</si>
  <si>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</si>
  <si>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</si>
  <si>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</si>
  <si>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</si>
  <si>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</si>
  <si>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</si>
  <si>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</si>
  <si>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</si>
  <si>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</si>
  <si>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</si>
  <si>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</si>
  <si>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</si>
  <si>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</si>
  <si>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</si>
  <si>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</si>
  <si>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</si>
  <si>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</si>
  <si>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</si>
  <si>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</si>
  <si>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</si>
  <si>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</si>
  <si>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</si>
  <si>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</si>
  <si>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</si>
  <si>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</si>
  <si>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</si>
  <si>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</si>
  <si>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</si>
  <si>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</si>
  <si>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</si>
  <si>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</si>
  <si>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</si>
  <si>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</si>
  <si>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</si>
  <si>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</si>
  <si>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</si>
  <si>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</si>
  <si>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</si>
  <si>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</si>
  <si>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</si>
  <si>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</si>
  <si>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</si>
  <si>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</si>
  <si>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</si>
  <si>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</si>
  <si>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</si>
  <si>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</si>
  <si>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</si>
  <si>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</si>
  <si>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</si>
  <si>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</si>
  <si>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</si>
  <si>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</si>
  <si>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</si>
  <si>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</si>
  <si>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</si>
  <si>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</si>
  <si>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</si>
  <si>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</si>
  <si>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</si>
  <si>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</si>
  <si>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</si>
  <si>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</si>
  <si>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</si>
  <si>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</si>
  <si>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</si>
  <si>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</si>
  <si>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</si>
  <si>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</si>
  <si>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</si>
  <si>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</si>
  <si>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</si>
  <si>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</si>
  <si>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</si>
  <si>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</si>
  <si>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</si>
  <si>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</si>
  <si>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</si>
  <si>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</si>
  <si>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</si>
  <si>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</si>
  <si>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</si>
  <si>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</si>
  <si>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</si>
  <si>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</si>
  <si>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</si>
  <si>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</si>
  <si>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</si>
  <si>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</si>
  <si>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</si>
  <si>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</si>
  <si>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</si>
  <si>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</si>
  <si>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</si>
  <si>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</si>
  <si>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</si>
  <si>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</si>
  <si>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</si>
  <si>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</si>
  <si>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</si>
  <si>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</si>
  <si>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</si>
  <si>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</si>
  <si>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</si>
  <si>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</si>
  <si>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</si>
  <si>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</si>
  <si>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</si>
  <si>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</si>
  <si>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</si>
  <si>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</si>
  <si>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</si>
  <si>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</si>
  <si>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</si>
  <si>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</si>
  <si>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</si>
  <si>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</si>
  <si>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</si>
  <si>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</si>
  <si>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</si>
  <si>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</si>
  <si>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</si>
  <si>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</si>
  <si>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</si>
  <si>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</si>
  <si>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</si>
  <si>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</si>
  <si>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</si>
  <si>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</si>
  <si>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</si>
  <si>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</si>
  <si>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</si>
  <si>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</si>
  <si>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</si>
  <si>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</si>
  <si>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</si>
  <si>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</si>
  <si>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</si>
  <si>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</si>
  <si>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</si>
  <si>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</si>
  <si>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</si>
  <si>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</si>
  <si>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</si>
  <si>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</si>
  <si>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</si>
  <si>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</si>
  <si>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</si>
  <si>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</si>
  <si>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</si>
  <si>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</si>
  <si>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</si>
  <si>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</si>
  <si>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</si>
  <si>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</si>
  <si>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</si>
  <si>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</si>
  <si>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</si>
  <si>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</si>
  <si>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</si>
  <si>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</si>
  <si>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</si>
  <si>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</si>
  <si>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</si>
  <si>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</si>
  <si>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</si>
  <si>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</si>
  <si>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</si>
  <si>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</si>
  <si>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</si>
  <si>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</si>
  <si>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</si>
  <si>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</si>
  <si>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</si>
  <si>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</si>
  <si>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</si>
  <si>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</si>
  <si>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</si>
  <si>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</si>
  <si>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</si>
  <si>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</si>
  <si>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</si>
  <si>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</si>
  <si>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</si>
  <si>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</si>
  <si>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</si>
  <si>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</si>
  <si>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</si>
  <si>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</si>
  <si>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</si>
  <si>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</si>
  <si>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</si>
  <si>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</si>
  <si>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</si>
  <si>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</si>
  <si>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</si>
  <si>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</si>
  <si>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</si>
  <si>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</si>
  <si>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</si>
  <si>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</si>
  <si>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</si>
  <si>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</si>
  <si>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</si>
  <si>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</si>
  <si>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</si>
  <si>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</si>
  <si>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</si>
  <si>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</si>
  <si>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</si>
  <si>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</si>
  <si>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</si>
  <si>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</si>
  <si>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</si>
  <si>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</si>
  <si>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</si>
  <si>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</si>
  <si>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</si>
  <si>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</si>
  <si>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</si>
  <si>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</si>
  <si>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</si>
  <si>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</si>
  <si>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</si>
  <si>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</si>
  <si>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</si>
  <si>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</si>
  <si>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</si>
  <si>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</si>
  <si>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</si>
  <si>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</si>
  <si>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</si>
  <si>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</si>
  <si>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</si>
  <si>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</si>
  <si>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</si>
  <si>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</si>
  <si>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</si>
  <si>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</si>
  <si>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</si>
  <si>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</si>
  <si>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</si>
  <si>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</si>
  <si>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</si>
  <si>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</si>
  <si>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</si>
  <si>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</si>
  <si>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</si>
  <si>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</si>
  <si>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</si>
  <si>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</si>
  <si>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</si>
  <si>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</si>
  <si>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</si>
  <si>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</si>
  <si>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</si>
  <si>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</si>
  <si>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</si>
  <si>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</si>
  <si>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</si>
  <si>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</si>
  <si>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</si>
  <si>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</si>
  <si>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</si>
  <si>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</si>
  <si>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</si>
  <si>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</si>
  <si>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</si>
  <si>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</si>
  <si>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</si>
  <si>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</si>
  <si>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</si>
  <si>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</si>
  <si>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</si>
  <si>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</si>
  <si>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</si>
  <si>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</si>
  <si>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</si>
  <si>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</si>
  <si>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</si>
  <si>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</si>
  <si>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</si>
  <si>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</si>
  <si>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</si>
  <si>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</si>
  <si>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</si>
  <si>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</si>
  <si>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</si>
  <si>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</si>
  <si>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</si>
  <si>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</si>
  <si>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</si>
  <si>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</si>
  <si>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</si>
  <si>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</si>
  <si>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</si>
  <si>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</si>
  <si>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</si>
  <si>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</si>
  <si>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</si>
  <si>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</si>
  <si>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</si>
  <si>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</si>
  <si>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</si>
  <si>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</si>
  <si>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</si>
  <si>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</si>
  <si>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</si>
  <si>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</si>
  <si>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</si>
  <si>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</si>
  <si>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</si>
  <si>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</si>
  <si>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</si>
  <si>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</si>
  <si>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</si>
  <si>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</si>
  <si>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</si>
  <si>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</si>
  <si>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</si>
  <si>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</si>
  <si>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</si>
  <si>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</si>
  <si>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</si>
  <si>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</si>
  <si>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</si>
  <si>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</si>
  <si>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</si>
  <si>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</si>
  <si>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</si>
  <si>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</si>
  <si>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</si>
  <si>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</si>
  <si>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</si>
  <si>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</si>
  <si>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</si>
  <si>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</si>
  <si>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</si>
  <si>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</si>
  <si>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</si>
  <si>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</si>
  <si>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</si>
  <si>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</si>
  <si>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</si>
  <si>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</si>
  <si>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</si>
  <si>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</si>
  <si>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</si>
  <si>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</si>
  <si>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</si>
  <si>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</si>
  <si>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</si>
  <si>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</si>
  <si>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</si>
  <si>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</si>
  <si>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</si>
  <si>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</si>
  <si>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</si>
  <si>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</si>
  <si>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</si>
  <si>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</si>
  <si>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</si>
  <si>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</si>
  <si>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</si>
  <si>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</si>
  <si>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</si>
  <si>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</si>
  <si>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</si>
  <si>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</si>
  <si>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</si>
  <si>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</si>
  <si>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</si>
  <si>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</si>
  <si>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</si>
  <si>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</si>
  <si>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</si>
  <si>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</si>
  <si>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</si>
  <si>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</si>
  <si>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</si>
  <si>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</si>
  <si>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</si>
  <si>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</si>
  <si>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</si>
  <si>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</si>
  <si>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</si>
  <si>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</si>
  <si>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</si>
  <si>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</si>
  <si>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</si>
  <si>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</si>
  <si>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</si>
  <si>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</si>
  <si>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</si>
  <si>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</si>
  <si>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</si>
  <si>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</si>
  <si>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</si>
  <si>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</si>
  <si>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</si>
  <si>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</si>
  <si>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</si>
  <si>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</si>
  <si>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</si>
  <si>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</si>
  <si>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</si>
  <si>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</si>
  <si>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</si>
  <si>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</si>
  <si>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</si>
  <si>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</si>
  <si>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</si>
  <si>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</si>
  <si>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</si>
  <si>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</si>
  <si>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</si>
  <si>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</si>
  <si>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</si>
  <si>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</si>
  <si>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</si>
  <si>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</si>
  <si>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</si>
  <si>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</si>
  <si>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</si>
  <si>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</si>
  <si>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</si>
  <si>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</si>
  <si>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</si>
  <si>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</si>
  <si>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</si>
  <si>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</si>
  <si>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</si>
  <si>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</si>
  <si>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</si>
  <si>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</si>
  <si>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</si>
  <si>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</si>
  <si>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</si>
  <si>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</si>
  <si>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</si>
  <si>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</si>
  <si>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</si>
  <si>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</si>
  <si>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</si>
  <si>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</si>
  <si>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</si>
  <si>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</si>
  <si>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</si>
  <si>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</si>
  <si>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</si>
  <si>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</si>
  <si>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</si>
  <si>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</si>
  <si>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</si>
  <si>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</si>
  <si>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</si>
  <si>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</si>
  <si>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</si>
  <si>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</si>
  <si>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</si>
  <si>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</si>
  <si>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</si>
  <si>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</si>
  <si>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</si>
  <si>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</si>
  <si>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</si>
  <si>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</si>
  <si>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</si>
  <si>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</si>
  <si>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</si>
  <si>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</si>
  <si>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</si>
  <si>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</si>
  <si>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</si>
  <si>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</si>
  <si>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</si>
  <si>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</si>
  <si>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</si>
  <si>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</si>
  <si>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</si>
  <si>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</si>
  <si>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</si>
  <si>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</si>
  <si>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</si>
  <si>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</si>
  <si>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</si>
  <si>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</si>
  <si>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</si>
  <si>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</si>
  <si>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</si>
  <si>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</si>
  <si>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</si>
  <si>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</si>
  <si>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</si>
  <si>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</si>
  <si>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</si>
  <si>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</si>
  <si>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</si>
  <si>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</si>
  <si>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</si>
  <si>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</si>
  <si>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</si>
  <si>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</si>
  <si>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</si>
  <si>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</si>
  <si>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</si>
  <si>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</si>
  <si>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</si>
  <si>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</si>
  <si>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</si>
  <si>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</si>
  <si>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</si>
  <si>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</si>
  <si>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</si>
  <si>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</si>
  <si>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</si>
  <si>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</si>
  <si>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</si>
  <si>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</si>
  <si>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</si>
  <si>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</si>
  <si>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</si>
  <si>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</si>
  <si>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</si>
  <si>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</si>
  <si>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</si>
  <si>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</si>
  <si>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</si>
  <si>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</si>
  <si>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</si>
  <si>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</si>
  <si>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</si>
  <si>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</si>
  <si>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</si>
  <si>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</si>
  <si>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</si>
  <si>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</si>
  <si>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</si>
  <si>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</si>
  <si>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</si>
  <si>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</si>
  <si>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</si>
  <si>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</si>
  <si>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</si>
  <si>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</si>
  <si>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</si>
  <si>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</si>
  <si>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</si>
  <si>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</si>
  <si>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</si>
  <si>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</si>
  <si>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</si>
  <si>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</si>
  <si>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</si>
  <si>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</si>
  <si>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</si>
  <si>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</si>
  <si>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</si>
  <si>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</si>
  <si>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</si>
  <si>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</si>
  <si>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</si>
  <si>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</si>
  <si>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</si>
  <si>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</si>
  <si>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</si>
  <si>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</si>
  <si>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</si>
  <si>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</si>
  <si>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</si>
  <si>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</si>
  <si>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</si>
  <si>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</si>
  <si>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</si>
  <si>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</si>
  <si>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</si>
  <si>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</si>
  <si>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</si>
  <si>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</si>
  <si>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</si>
  <si>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</si>
  <si>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</si>
  <si>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</si>
  <si>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</si>
  <si>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</si>
  <si>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</si>
  <si>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</si>
  <si>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</si>
  <si>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</si>
  <si>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</si>
  <si>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</si>
  <si>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</si>
  <si>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</si>
  <si>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</si>
  <si>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</si>
  <si>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</si>
  <si>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</si>
  <si>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</si>
  <si>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</si>
  <si>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</si>
  <si>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</si>
  <si>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</si>
  <si>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</si>
  <si>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</si>
  <si>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</si>
  <si>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</si>
  <si>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</si>
  <si>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</si>
  <si>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</si>
  <si>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</si>
  <si>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</si>
  <si>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</si>
  <si>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</si>
  <si>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</si>
  <si>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</si>
  <si>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</si>
  <si>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</si>
  <si>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</si>
  <si>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</si>
  <si>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</si>
  <si>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</si>
  <si>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</si>
  <si>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</si>
  <si>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</si>
  <si>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</si>
  <si>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</si>
  <si>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</si>
  <si>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</si>
  <si>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</si>
  <si>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</si>
  <si>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</si>
  <si>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</si>
  <si>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</si>
  <si>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</si>
  <si>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</si>
  <si>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</si>
  <si>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</si>
  <si>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</si>
  <si>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</si>
  <si>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</si>
  <si>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</si>
  <si>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</si>
  <si>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</si>
  <si>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</si>
  <si>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</si>
  <si>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</si>
  <si>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</si>
  <si>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</si>
  <si>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</si>
  <si>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</si>
  <si>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</si>
  <si>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</si>
  <si>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</si>
  <si>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</si>
  <si>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</si>
  <si>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</si>
  <si>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</si>
  <si>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</si>
  <si>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</si>
  <si>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</si>
  <si>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</si>
  <si>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</si>
  <si>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</si>
  <si>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</si>
  <si>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</si>
  <si>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</si>
  <si>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</si>
  <si>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</si>
  <si>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</si>
  <si>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</si>
  <si>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</si>
  <si>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</si>
  <si>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</si>
  <si>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</si>
  <si>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</si>
  <si>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</si>
  <si>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</si>
  <si>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</si>
  <si>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</si>
  <si>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</si>
  <si>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</si>
  <si>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</si>
  <si>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</si>
  <si>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</si>
  <si>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</si>
  <si>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</si>
  <si>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</si>
  <si>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</si>
  <si>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</si>
  <si>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</si>
  <si>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</si>
  <si>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</si>
  <si>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</si>
  <si>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</si>
  <si>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</si>
  <si>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</si>
  <si>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</si>
  <si>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</si>
  <si>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</si>
  <si>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</si>
  <si>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</si>
  <si>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</si>
  <si>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</si>
  <si>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</si>
  <si>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</si>
  <si>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</si>
  <si>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</si>
  <si>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</si>
  <si>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</si>
  <si>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</si>
  <si>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</si>
  <si>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</si>
  <si>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</si>
  <si>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</si>
  <si>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</si>
  <si>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</si>
  <si>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</si>
  <si>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</si>
  <si>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</si>
  <si>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</si>
  <si>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</si>
  <si>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</si>
  <si>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</si>
  <si>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</si>
  <si>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</si>
  <si>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</si>
  <si>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</si>
  <si>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</si>
  <si>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</si>
  <si>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</si>
  <si>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</si>
  <si>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</si>
  <si>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</si>
  <si>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</si>
  <si>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</si>
  <si>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</si>
  <si>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</si>
  <si>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</si>
  <si>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</si>
  <si>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</si>
  <si>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</si>
  <si>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</si>
  <si>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</si>
  <si>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</si>
  <si>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</si>
  <si>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</si>
  <si>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</si>
  <si>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</si>
  <si>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</si>
  <si>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</si>
  <si>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</si>
  <si>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</si>
  <si>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</si>
  <si>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</si>
  <si>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</si>
  <si>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</si>
  <si>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</si>
  <si>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</si>
  <si>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</si>
  <si>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</si>
  <si>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</si>
  <si>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</si>
  <si>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</si>
  <si>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</si>
  <si>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</si>
  <si>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</si>
  <si>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</si>
  <si>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</si>
  <si>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</si>
  <si>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</si>
  <si>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</si>
  <si>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</si>
  <si>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</si>
  <si>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</si>
  <si>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</si>
  <si>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</si>
  <si>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</si>
  <si>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</si>
  <si>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</si>
  <si>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</si>
  <si>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</si>
  <si>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</si>
  <si>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</si>
  <si>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</si>
  <si>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</si>
  <si>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</si>
  <si>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</si>
  <si>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</si>
  <si>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</si>
  <si>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</si>
  <si>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</si>
  <si>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</si>
  <si>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</si>
  <si>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</si>
  <si>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</si>
  <si>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</si>
  <si>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</si>
  <si>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</si>
  <si>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</si>
  <si>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</si>
  <si>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</si>
  <si>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</si>
  <si>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</si>
  <si>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</si>
  <si>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</si>
  <si>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</si>
  <si>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</si>
  <si>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</si>
  <si>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</si>
  <si>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</si>
  <si>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</si>
  <si>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</si>
  <si>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</si>
  <si>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</si>
  <si>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</si>
  <si>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</si>
  <si>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</si>
  <si>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</si>
  <si>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</si>
  <si>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</si>
  <si>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</si>
  <si>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</si>
  <si>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</si>
  <si>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</si>
  <si>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</si>
  <si>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</si>
  <si>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</si>
  <si>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</si>
  <si>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</si>
  <si>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</si>
  <si>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</si>
  <si>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</si>
  <si>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</si>
  <si>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</si>
  <si>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</si>
  <si>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</si>
  <si>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</si>
  <si>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</si>
  <si>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</si>
  <si>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</si>
  <si>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</si>
  <si>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</si>
  <si>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</si>
  <si>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</si>
  <si>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</si>
  <si>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</si>
  <si>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</si>
  <si>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</si>
  <si>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</si>
  <si>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</si>
  <si>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</si>
  <si>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</si>
  <si>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</si>
  <si>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</si>
  <si>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</si>
  <si>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</si>
  <si>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</si>
  <si>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</si>
  <si>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</si>
  <si>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</si>
  <si>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</si>
  <si>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</si>
  <si>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</si>
  <si>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</si>
  <si>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</si>
  <si>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</si>
  <si>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</si>
  <si>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</si>
  <si>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</si>
  <si>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</si>
  <si>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</si>
  <si>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</si>
  <si>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</si>
  <si>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</si>
  <si>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</si>
  <si>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</si>
  <si>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</si>
  <si>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</si>
  <si>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</si>
  <si>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</si>
  <si>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</si>
  <si>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</si>
  <si>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</si>
  <si>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</si>
  <si>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</si>
  <si>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</si>
  <si>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</si>
  <si>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</si>
  <si>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</si>
  <si>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</si>
  <si>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</si>
  <si>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</si>
  <si>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</si>
  <si>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</si>
  <si>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</si>
  <si>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</si>
  <si>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</si>
  <si>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</si>
  <si>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</si>
  <si>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</si>
  <si>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</si>
  <si>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</si>
  <si>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</si>
  <si>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</si>
  <si>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</si>
  <si>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</si>
  <si>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</si>
  <si>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</si>
  <si>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</si>
  <si>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</si>
  <si>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</si>
  <si>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</si>
  <si>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</si>
  <si>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</si>
  <si>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</si>
  <si>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</si>
  <si>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</si>
  <si>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</si>
  <si>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</si>
  <si>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</si>
  <si>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</si>
  <si>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</si>
  <si>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</si>
  <si>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</si>
  <si>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</si>
  <si>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</si>
  <si>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</si>
  <si>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</si>
  <si>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</si>
  <si>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</si>
  <si>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</si>
  <si>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</si>
  <si>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</si>
  <si>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</si>
  <si>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</si>
  <si>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</si>
  <si>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</si>
  <si>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</si>
  <si>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</si>
  <si>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</si>
  <si>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</si>
  <si>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</si>
  <si>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</si>
  <si>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</si>
  <si>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</si>
  <si>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</si>
  <si>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</si>
  <si>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</si>
  <si>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</si>
  <si>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</si>
  <si>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</si>
  <si>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</si>
  <si>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</si>
  <si>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</si>
  <si>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</si>
  <si>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</si>
  <si>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</si>
  <si>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</si>
  <si>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</si>
  <si>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</si>
  <si>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</si>
  <si>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</si>
  <si>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</si>
  <si>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</si>
  <si>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</si>
  <si>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</si>
  <si>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</si>
  <si>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</si>
  <si>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</si>
  <si>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</si>
  <si>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</si>
  <si>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</si>
  <si>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</si>
  <si>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</si>
  <si>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</si>
  <si>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</si>
  <si>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</si>
  <si>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</si>
  <si>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</si>
  <si>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</si>
  <si>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</si>
  <si>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</si>
  <si>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</si>
  <si>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</si>
  <si>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</si>
  <si>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</si>
  <si>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</si>
  <si>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</si>
  <si>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</si>
  <si>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</si>
  <si>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</si>
  <si>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</si>
  <si>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</si>
  <si>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</si>
  <si>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</si>
  <si>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</si>
  <si>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</si>
  <si>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</si>
  <si>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</si>
  <si>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</si>
  <si>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</si>
  <si>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</si>
  <si>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</si>
  <si>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</si>
  <si>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</si>
  <si>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</si>
  <si>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</si>
  <si>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</si>
  <si>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</si>
  <si>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</si>
  <si>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</si>
  <si>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</si>
  <si>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</si>
  <si>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</si>
  <si>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</si>
  <si>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</si>
  <si>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</si>
  <si>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</si>
  <si>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</si>
  <si>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</si>
  <si>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</si>
  <si>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</si>
  <si>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</si>
  <si>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</si>
  <si>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</si>
  <si>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</si>
  <si>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</si>
  <si>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</si>
  <si>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</si>
  <si>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</si>
  <si>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</si>
  <si>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</si>
  <si>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</si>
  <si>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</si>
  <si>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</si>
  <si>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</si>
  <si>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</si>
  <si>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</si>
  <si>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</si>
  <si>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</si>
  <si>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</si>
  <si>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</si>
  <si>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</si>
  <si>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</si>
  <si>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</si>
  <si>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</si>
  <si>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</si>
  <si>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</si>
  <si>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</si>
  <si>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</si>
  <si>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</si>
  <si>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</si>
  <si>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</si>
  <si>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</si>
  <si>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</si>
  <si>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</si>
  <si>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</si>
  <si>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</si>
  <si>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</si>
  <si>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</si>
  <si>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</si>
  <si>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</si>
  <si>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</si>
  <si>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</si>
  <si>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</si>
  <si>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</si>
  <si>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</si>
  <si>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</si>
  <si>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</si>
  <si>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</si>
  <si>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</si>
  <si>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</si>
  <si>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</si>
  <si>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</si>
  <si>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</si>
  <si>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</si>
  <si>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</si>
  <si>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</si>
  <si>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</si>
  <si>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</si>
  <si>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</si>
  <si>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</si>
  <si>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</si>
  <si>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</si>
  <si>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</si>
  <si>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</si>
  <si>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</si>
  <si>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</si>
  <si>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</si>
  <si>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</si>
  <si>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</si>
  <si>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</si>
  <si>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</si>
  <si>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</si>
  <si>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</si>
  <si>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</si>
  <si>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</si>
  <si>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</si>
  <si>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</si>
  <si>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</si>
  <si>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</si>
  <si>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</si>
  <si>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</si>
  <si>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</si>
  <si>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</si>
  <si>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</si>
  <si>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</si>
  <si>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</si>
  <si>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</si>
  <si>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</si>
  <si>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</si>
  <si>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</si>
  <si>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</si>
  <si>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</si>
  <si>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</si>
  <si>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</si>
  <si>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</si>
  <si>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</si>
  <si>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</si>
  <si>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</si>
  <si>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</si>
  <si>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</si>
  <si>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</si>
  <si>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</si>
  <si>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</si>
  <si>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</si>
  <si>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</si>
  <si>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</si>
  <si>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</si>
  <si>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</si>
  <si>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</si>
  <si>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</si>
  <si>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</si>
  <si>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</si>
  <si>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</si>
  <si>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</si>
  <si>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</si>
  <si>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</si>
  <si>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</si>
  <si>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</si>
  <si>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</si>
  <si>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</si>
  <si>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</si>
  <si>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</si>
  <si>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</si>
  <si>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</si>
  <si>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</si>
  <si>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</si>
  <si>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</si>
  <si>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</si>
  <si>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</si>
  <si>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</si>
  <si>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</si>
  <si>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</si>
  <si>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</si>
  <si>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</si>
  <si>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</si>
  <si>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</si>
  <si>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</si>
  <si>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</si>
  <si>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</si>
  <si>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</si>
  <si>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</si>
  <si>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</si>
  <si>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</si>
  <si>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</si>
  <si>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</si>
  <si>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</si>
  <si>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</si>
  <si>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</si>
  <si>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</si>
  <si>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</si>
  <si>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</si>
  <si>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</si>
  <si>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</si>
  <si>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</si>
  <si>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</si>
  <si>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</si>
  <si>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</si>
  <si>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</si>
  <si>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</si>
  <si>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</si>
  <si>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</si>
  <si>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</si>
  <si>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</si>
  <si>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</si>
  <si>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</si>
  <si>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</si>
  <si>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</si>
  <si>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</si>
  <si>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</si>
  <si>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</si>
  <si>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</si>
  <si>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</si>
  <si>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</si>
  <si>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</si>
  <si>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</si>
  <si>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</si>
  <si>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</si>
  <si>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</si>
  <si>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</si>
  <si>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</si>
  <si>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</si>
  <si>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</si>
  <si>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</si>
  <si>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</si>
  <si>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</si>
  <si>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</si>
  <si>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</si>
  <si>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</si>
  <si>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</si>
  <si>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</si>
  <si>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</si>
  <si>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</si>
  <si>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</si>
  <si>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</si>
  <si>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</si>
  <si>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</si>
  <si>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</si>
  <si>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</si>
  <si>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</si>
  <si>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</si>
  <si>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</si>
  <si>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</si>
  <si>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</si>
  <si>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</si>
  <si>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</si>
  <si>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</si>
  <si>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</si>
  <si>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</si>
  <si>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</si>
  <si>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</si>
  <si>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</si>
  <si>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</si>
  <si>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</si>
  <si>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</si>
  <si>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</si>
  <si>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</si>
  <si>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</si>
  <si>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</si>
  <si>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</si>
  <si>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</si>
  <si>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</si>
  <si>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</si>
  <si>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</si>
  <si>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</si>
  <si>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</si>
  <si>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</si>
  <si>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</si>
  <si>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</si>
  <si>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</si>
  <si>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</si>
  <si>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</si>
  <si>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</si>
  <si>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</si>
  <si>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</si>
  <si>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</si>
  <si>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</si>
  <si>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</si>
  <si>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</si>
  <si>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</si>
  <si>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</si>
  <si>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</si>
  <si>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</si>
  <si>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</si>
  <si>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</si>
  <si>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</si>
  <si>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</si>
  <si>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</si>
  <si>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</si>
  <si>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</si>
  <si>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</si>
  <si>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</si>
  <si>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</si>
  <si>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</si>
  <si>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</si>
  <si>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</si>
  <si>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</si>
  <si>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</si>
  <si>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</si>
  <si>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</si>
  <si>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</si>
  <si>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</si>
  <si>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</si>
  <si>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</si>
  <si>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</si>
  <si>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</si>
  <si>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</si>
  <si>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</si>
  <si>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</si>
  <si>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</si>
  <si>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</si>
  <si>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</si>
  <si>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</si>
  <si>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</si>
  <si>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</si>
  <si>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</si>
  <si>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</si>
  <si>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</si>
  <si>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</si>
  <si>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</si>
  <si>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</si>
  <si>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</si>
  <si>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</si>
  <si>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</si>
  <si>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</si>
  <si>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</si>
  <si>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</si>
  <si>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</si>
  <si>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</si>
  <si>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</si>
  <si>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</si>
  <si>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</si>
  <si>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</si>
  <si>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</si>
  <si>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</si>
  <si>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</si>
  <si>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</si>
  <si>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</si>
  <si>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</si>
  <si>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</si>
  <si>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</si>
  <si>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</si>
  <si>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</si>
  <si>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</si>
  <si>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</si>
  <si>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</si>
  <si>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</si>
  <si>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</si>
  <si>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</si>
  <si>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</si>
  <si>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</si>
  <si>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</si>
  <si>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</si>
  <si>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</si>
  <si>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</si>
  <si>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</si>
  <si>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</si>
  <si>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</si>
  <si>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</si>
  <si>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</si>
  <si>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</si>
  <si>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</si>
  <si>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</si>
  <si>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</si>
  <si>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</si>
  <si>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</si>
  <si>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</si>
  <si>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</si>
  <si>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</si>
  <si>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</si>
  <si>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</si>
  <si>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</si>
  <si>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</si>
  <si>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</si>
  <si>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</si>
  <si>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</si>
  <si>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</si>
  <si>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</si>
  <si>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</si>
  <si>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</si>
  <si>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</si>
  <si>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</si>
  <si>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</si>
  <si>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</si>
  <si>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</si>
  <si>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</si>
  <si>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</si>
  <si>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</si>
  <si>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</si>
  <si>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</si>
  <si>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</si>
  <si>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</si>
  <si>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</si>
  <si>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</si>
  <si>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</si>
  <si>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</si>
  <si>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</si>
  <si>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</si>
  <si>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</si>
  <si>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</si>
  <si>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</si>
  <si>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</si>
  <si>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</si>
  <si>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</si>
  <si>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</si>
  <si>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</si>
  <si>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</si>
  <si>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</si>
  <si>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</si>
  <si>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</si>
  <si>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</si>
  <si>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</si>
  <si>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</si>
  <si>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</si>
  <si>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</si>
  <si>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</si>
  <si>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</si>
  <si>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</si>
  <si>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</si>
  <si>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</si>
  <si>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</si>
  <si>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</si>
  <si>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</si>
  <si>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</si>
  <si>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</si>
  <si>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</si>
  <si>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</si>
  <si>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</si>
  <si>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</si>
  <si>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</si>
  <si>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</si>
  <si>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</si>
  <si>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</si>
  <si>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</si>
  <si>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</si>
  <si>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</si>
  <si>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</si>
  <si>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</si>
  <si>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</si>
  <si>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</si>
  <si>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</si>
  <si>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</si>
  <si>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</si>
  <si>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</si>
  <si>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</si>
  <si>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</si>
  <si>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</si>
  <si>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</si>
  <si>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</si>
  <si>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</si>
  <si>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</si>
  <si>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</si>
  <si>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</si>
  <si>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</si>
  <si>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</si>
  <si>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</si>
  <si>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</si>
  <si>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</si>
  <si>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</si>
  <si>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</si>
  <si>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</si>
  <si>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</si>
  <si>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</si>
  <si>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</si>
  <si>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</si>
  <si>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</si>
  <si>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</si>
  <si>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</si>
  <si>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</si>
  <si>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</si>
  <si>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</si>
  <si>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</si>
  <si>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</si>
  <si>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</si>
  <si>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</si>
  <si>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</si>
  <si>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</si>
  <si>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</si>
  <si>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</si>
  <si>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</si>
  <si>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</si>
  <si>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</si>
  <si>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</si>
  <si>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</si>
  <si>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</si>
  <si>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</si>
  <si>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</si>
  <si>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</si>
  <si>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</si>
  <si>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</si>
  <si>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</si>
  <si>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</si>
  <si>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</si>
  <si>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</si>
  <si>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</si>
  <si>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</si>
  <si>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</si>
  <si>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</si>
  <si>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</si>
  <si>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</si>
  <si>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</si>
  <si>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</si>
  <si>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</si>
  <si>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</si>
  <si>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</si>
  <si>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</si>
  <si>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</si>
  <si>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</si>
  <si>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</si>
  <si>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</si>
  <si>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</si>
  <si>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</si>
  <si>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</si>
  <si>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</si>
  <si>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</si>
  <si>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</si>
  <si>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</si>
  <si>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</si>
  <si>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</si>
  <si>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</si>
  <si>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</si>
  <si>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</si>
  <si>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</si>
  <si>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</si>
  <si>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</si>
  <si>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</si>
  <si>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</si>
  <si>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</si>
  <si>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</si>
  <si>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</si>
  <si>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</si>
  <si>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</si>
  <si>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</si>
  <si>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</si>
  <si>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</si>
  <si>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</si>
  <si>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</si>
  <si>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</si>
  <si>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</si>
  <si>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</si>
  <si>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</si>
  <si>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</si>
  <si>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</si>
  <si>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</si>
  <si>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</si>
  <si>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</si>
  <si>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</si>
  <si>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</si>
  <si>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</si>
  <si>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</si>
  <si>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</si>
  <si>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</si>
  <si>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</si>
  <si>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</si>
  <si>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</si>
  <si>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</si>
  <si>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</si>
  <si>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</si>
  <si>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</si>
  <si>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</si>
  <si>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</si>
  <si>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</si>
  <si>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</si>
  <si>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</si>
  <si>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</si>
  <si>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</si>
  <si>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</si>
  <si>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</si>
  <si>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</si>
  <si>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</si>
  <si>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</si>
  <si>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</si>
  <si>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</si>
  <si>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</si>
  <si>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</si>
  <si>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</si>
  <si>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</si>
  <si>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</si>
  <si>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</si>
  <si>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</si>
  <si>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</si>
  <si>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</si>
  <si>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</si>
  <si>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</si>
  <si>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</si>
  <si>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</si>
  <si>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</si>
  <si>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</si>
  <si>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</si>
  <si>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</si>
  <si>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</si>
  <si>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</si>
  <si>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</si>
  <si>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</si>
  <si>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</si>
  <si>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</si>
  <si>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</si>
  <si>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</si>
  <si>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</si>
  <si>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</si>
  <si>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</si>
  <si>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</si>
  <si>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</si>
  <si>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</si>
  <si>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</si>
  <si>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</si>
  <si>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</si>
  <si>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</si>
  <si>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</si>
  <si>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</si>
  <si>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</si>
  <si>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</si>
  <si>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</si>
  <si>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</si>
  <si>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</si>
  <si>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</si>
  <si>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</si>
  <si>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</si>
  <si>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</si>
  <si>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</si>
  <si>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</si>
  <si>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</si>
  <si>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</si>
  <si>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</si>
  <si>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</si>
  <si>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</si>
  <si>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</si>
  <si>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</si>
  <si>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</si>
  <si>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</si>
  <si>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</si>
  <si>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</si>
  <si>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</si>
  <si>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</si>
  <si>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</si>
  <si>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</si>
  <si>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</si>
  <si>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</si>
  <si>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</si>
  <si>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</si>
  <si>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</si>
  <si>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</si>
  <si>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</si>
  <si>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</si>
  <si>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</si>
  <si>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</si>
  <si>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</si>
  <si>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</si>
  <si>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</si>
  <si>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</si>
  <si>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</si>
  <si>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</si>
  <si>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</si>
  <si>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</si>
  <si>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</si>
  <si>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</si>
  <si>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</si>
  <si>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</si>
  <si>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</si>
  <si>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</si>
  <si>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</si>
  <si>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</si>
  <si>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</si>
  <si>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</si>
  <si>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</si>
  <si>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</si>
  <si>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</si>
  <si>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</si>
  <si>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</si>
  <si>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</si>
  <si>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</si>
  <si>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</si>
  <si>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</si>
  <si>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</si>
  <si>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</si>
  <si>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</si>
  <si>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</si>
  <si>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</si>
  <si>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</si>
  <si>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</si>
  <si>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</si>
  <si>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</si>
  <si>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</si>
  <si>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</si>
  <si>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</si>
  <si>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</si>
  <si>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</si>
  <si>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</si>
  <si>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</si>
  <si>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</si>
  <si>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</si>
  <si>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</si>
  <si>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</si>
  <si>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</si>
  <si>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</si>
  <si>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</si>
  <si>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</si>
  <si>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</si>
  <si>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</si>
  <si>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</si>
  <si>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</si>
  <si>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</si>
  <si>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</si>
  <si>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</si>
  <si>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</si>
  <si>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</si>
  <si>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</si>
  <si>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</si>
  <si>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</si>
  <si>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</si>
  <si>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</si>
  <si>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</si>
  <si>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</si>
  <si>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</si>
  <si>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</si>
  <si>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</si>
  <si>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</si>
  <si>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</si>
  <si>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</si>
  <si>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</si>
  <si>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</si>
  <si>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</si>
  <si>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</si>
  <si>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</si>
  <si>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</si>
  <si>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</si>
  <si>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</si>
  <si>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</si>
  <si>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</si>
  <si>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</si>
  <si>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</si>
  <si>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</si>
  <si>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</si>
  <si>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</si>
  <si>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</si>
  <si>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</si>
  <si>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</si>
  <si>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</si>
  <si>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</si>
  <si>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</si>
  <si>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</si>
  <si>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</si>
  <si>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</si>
  <si>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</si>
  <si>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</si>
  <si>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</si>
  <si>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</si>
  <si>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</si>
  <si>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</si>
  <si>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</si>
  <si>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</si>
  <si>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</si>
  <si>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</si>
  <si>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</si>
  <si>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</si>
  <si>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</si>
  <si>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</si>
  <si>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</si>
  <si>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</si>
  <si>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</si>
  <si>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</si>
  <si>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</si>
  <si>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</si>
  <si>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</si>
  <si>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</si>
  <si>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</si>
  <si>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</si>
  <si>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</si>
  <si>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</si>
  <si>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</si>
  <si>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</si>
  <si>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</si>
  <si>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</si>
  <si>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</si>
  <si>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</si>
  <si>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</si>
  <si>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</si>
  <si>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</si>
  <si>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</si>
  <si>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</si>
  <si>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</si>
  <si>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</si>
  <si>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</si>
  <si>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</si>
  <si>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</si>
  <si>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</si>
  <si>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</si>
  <si>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</si>
  <si>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</si>
  <si>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</si>
  <si>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</si>
  <si>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</si>
  <si>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</si>
  <si>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</si>
  <si>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</si>
  <si>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</si>
  <si>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</si>
  <si>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</si>
  <si>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</si>
  <si>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</si>
  <si>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</si>
  <si>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</si>
  <si>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</si>
  <si>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</si>
  <si>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</si>
  <si>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</si>
  <si>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</si>
  <si>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</si>
  <si>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</si>
  <si>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</si>
  <si>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</si>
  <si>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</si>
  <si>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</si>
  <si>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</si>
  <si>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</si>
  <si>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</si>
  <si>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</si>
  <si>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</si>
  <si>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</si>
  <si>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</si>
  <si>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</si>
  <si>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</si>
  <si>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</si>
  <si>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</si>
  <si>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</si>
  <si>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</si>
  <si>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</si>
  <si>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</si>
  <si>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</si>
  <si>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</si>
  <si>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</si>
  <si>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</si>
  <si>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</si>
  <si>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</si>
  <si>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</si>
  <si>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</si>
  <si>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</si>
  <si>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</si>
  <si>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</si>
  <si>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</si>
  <si>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</si>
  <si>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</si>
  <si>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</si>
  <si>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</si>
  <si>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</si>
  <si>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</si>
  <si>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</si>
  <si>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</si>
  <si>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</si>
  <si>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</si>
  <si>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</si>
  <si>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</si>
  <si>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</si>
  <si>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</si>
  <si>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</si>
  <si>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</si>
  <si>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</si>
  <si>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</si>
  <si>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</si>
  <si>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</si>
  <si>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</si>
  <si>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</si>
  <si>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</si>
  <si>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</si>
  <si>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</si>
  <si>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</si>
  <si>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</si>
  <si>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</si>
  <si>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</si>
  <si>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</si>
  <si>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</si>
  <si>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</si>
  <si>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</si>
  <si>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</si>
  <si>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</si>
  <si>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</si>
  <si>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</si>
  <si>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</si>
  <si>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</si>
  <si>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</si>
  <si>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</si>
  <si>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</si>
  <si>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</si>
  <si>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</si>
  <si>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</si>
  <si>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</si>
  <si>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</si>
  <si>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</si>
  <si>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</si>
  <si>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</si>
  <si>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</si>
  <si>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</si>
  <si>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</si>
  <si>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</si>
  <si>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</si>
  <si>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</si>
  <si>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</si>
  <si>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</si>
  <si>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</si>
  <si>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</si>
  <si>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</si>
  <si>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</si>
  <si>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</si>
  <si>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</si>
  <si>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</si>
  <si>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</si>
  <si>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</si>
  <si>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</si>
  <si>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</si>
  <si>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</si>
  <si>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</si>
  <si>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</si>
  <si>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</si>
  <si>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</si>
  <si>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</si>
  <si>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</si>
  <si>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</si>
  <si>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</si>
  <si>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</si>
  <si>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</si>
  <si>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</si>
  <si>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</si>
  <si>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</si>
  <si>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</si>
  <si>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</si>
  <si>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</si>
  <si>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</si>
  <si>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</si>
  <si>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</si>
  <si>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</si>
  <si>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</si>
  <si>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</si>
  <si>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</si>
  <si>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</si>
  <si>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</si>
  <si>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</si>
  <si>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</si>
  <si>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</si>
  <si>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</si>
  <si>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</si>
  <si>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</si>
  <si>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</si>
  <si>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</si>
  <si>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</si>
  <si>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</si>
  <si>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</si>
  <si>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</si>
  <si>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</si>
  <si>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</si>
  <si>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</si>
  <si>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</si>
  <si>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</si>
  <si>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</si>
  <si>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</si>
  <si>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</si>
  <si>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</si>
  <si>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</si>
  <si>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</si>
  <si>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</si>
  <si>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</si>
  <si>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</si>
  <si>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</si>
  <si>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</si>
  <si>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</si>
  <si>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</si>
  <si>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</si>
  <si>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</si>
  <si>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</si>
  <si>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</si>
  <si>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</si>
  <si>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</si>
  <si>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</si>
  <si>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</si>
  <si>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</si>
  <si>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</si>
  <si>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</si>
  <si>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</si>
  <si>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</si>
  <si>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</si>
  <si>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</si>
  <si>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</si>
  <si>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</si>
  <si>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</si>
  <si>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</si>
  <si>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</si>
  <si>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</si>
  <si>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</si>
  <si>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</si>
  <si>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</si>
  <si>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</si>
  <si>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</si>
  <si>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</si>
  <si>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</si>
  <si>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</si>
  <si>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</si>
  <si>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</si>
  <si>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</si>
  <si>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</si>
  <si>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</si>
  <si>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</si>
  <si>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</si>
  <si>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</si>
  <si>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</si>
  <si>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</si>
  <si>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</si>
  <si>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</si>
  <si>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</si>
  <si>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</si>
  <si>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</si>
  <si>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</si>
  <si>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</si>
  <si>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</si>
  <si>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</si>
  <si>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</si>
  <si>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</si>
  <si>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</si>
  <si>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</si>
  <si>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</si>
  <si>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</si>
  <si>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</si>
  <si>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</si>
  <si>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</si>
  <si>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</si>
  <si>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</si>
  <si>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</si>
  <si>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</si>
  <si>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</si>
  <si>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</si>
  <si>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</si>
  <si>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</si>
  <si>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</si>
  <si>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</si>
  <si>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</si>
  <si>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</si>
  <si>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</si>
  <si>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</si>
  <si>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</si>
  <si>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</si>
  <si>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</si>
  <si>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</si>
  <si>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</si>
  <si>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</si>
  <si>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</si>
  <si>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</si>
  <si>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</si>
  <si>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</si>
  <si>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</si>
  <si>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</si>
  <si>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</si>
  <si>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</si>
  <si>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</si>
  <si>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</si>
  <si>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</si>
  <si>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</si>
  <si>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</si>
  <si>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</si>
  <si>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</si>
  <si>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</si>
  <si>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</si>
  <si>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</si>
  <si>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</si>
  <si>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</si>
  <si>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</si>
  <si>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</si>
  <si>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</si>
  <si>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</si>
  <si>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</si>
  <si>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</si>
  <si>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</si>
  <si>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</si>
  <si>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</si>
  <si>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</si>
  <si>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</si>
  <si>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</si>
  <si>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</si>
  <si>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</si>
  <si>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</si>
  <si>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</si>
  <si>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</si>
  <si>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</si>
  <si>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</si>
  <si>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</si>
  <si>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</si>
  <si>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</si>
  <si>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</si>
  <si>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</si>
  <si>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</si>
  <si>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</si>
  <si>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</si>
  <si>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</si>
  <si>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</si>
  <si>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</si>
  <si>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</si>
  <si>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</si>
  <si>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</si>
  <si>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</si>
  <si>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</si>
  <si>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</si>
  <si>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</si>
  <si>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</si>
  <si>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</si>
  <si>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</si>
  <si>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</si>
  <si>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</si>
  <si>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</si>
  <si>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</si>
  <si>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</si>
  <si>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</si>
  <si>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</si>
  <si>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</si>
  <si>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</si>
  <si>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</si>
  <si>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</si>
  <si>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</si>
  <si>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</si>
  <si>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</si>
  <si>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</si>
  <si>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</si>
  <si>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</si>
  <si>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</si>
  <si>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</si>
  <si>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</si>
  <si>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</si>
  <si>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</si>
  <si>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</si>
  <si>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</si>
  <si>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</si>
  <si>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</si>
  <si>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</si>
  <si>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</si>
  <si>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</si>
  <si>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</si>
  <si>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</si>
  <si>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</si>
  <si>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</si>
  <si>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</si>
  <si>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</si>
  <si>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</si>
  <si>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</si>
  <si>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</si>
  <si>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</si>
  <si>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</si>
  <si>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</si>
  <si>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</si>
  <si>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</si>
  <si>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</si>
  <si>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</si>
  <si>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</si>
  <si>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</si>
  <si>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</si>
  <si>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</si>
  <si>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</si>
  <si>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</si>
  <si>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</si>
  <si>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</si>
  <si>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</si>
  <si>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</si>
  <si>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</si>
  <si>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</si>
  <si>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</si>
  <si>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</si>
  <si>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</si>
  <si>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</si>
  <si>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</si>
  <si>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</si>
  <si>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</si>
  <si>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</si>
  <si>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</si>
  <si>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</si>
  <si>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</si>
  <si>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</si>
  <si>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</si>
  <si>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</si>
  <si>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</si>
  <si>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</si>
  <si>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</si>
  <si>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</si>
  <si>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</si>
  <si>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</si>
  <si>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</si>
  <si>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</si>
  <si>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</si>
  <si>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</si>
  <si>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</si>
  <si>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</si>
  <si>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</si>
  <si>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</si>
  <si>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</si>
  <si>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</si>
  <si>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</si>
  <si>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</si>
  <si>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</si>
  <si>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</si>
  <si>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</si>
  <si>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</si>
  <si>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</si>
  <si>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</si>
  <si>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</si>
  <si>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</si>
  <si>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</si>
  <si>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</si>
  <si>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</si>
  <si>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</si>
  <si>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</si>
  <si>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</si>
  <si>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</si>
  <si>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</si>
  <si>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</si>
  <si>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</si>
  <si>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</si>
  <si>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</si>
  <si>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</si>
  <si>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</si>
  <si>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</si>
  <si>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</si>
  <si>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</si>
  <si>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</si>
  <si>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</si>
  <si>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</si>
  <si>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</si>
  <si>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</si>
  <si>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</si>
  <si>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</si>
  <si>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</si>
  <si>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</si>
  <si>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</si>
  <si>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</si>
  <si>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</si>
  <si>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</si>
  <si>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</si>
  <si>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</si>
  <si>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</si>
  <si>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</si>
  <si>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</si>
  <si>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</si>
  <si>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</si>
  <si>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</si>
  <si>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</si>
  <si>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</si>
  <si>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</si>
  <si>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</si>
  <si>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</si>
  <si>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</si>
  <si>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</si>
  <si>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</si>
  <si>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</si>
  <si>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</si>
  <si>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</si>
  <si>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</si>
  <si>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</si>
  <si>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</si>
  <si>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</si>
  <si>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</si>
  <si>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</si>
  <si>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</si>
  <si>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</si>
  <si>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</si>
  <si>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</si>
  <si>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</si>
  <si>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</si>
  <si>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</si>
  <si>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</si>
  <si>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</si>
  <si>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</si>
  <si>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</si>
  <si>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</si>
  <si>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</si>
  <si>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</si>
  <si>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</si>
  <si>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</si>
  <si>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</si>
  <si>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</si>
  <si>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</si>
  <si>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</si>
  <si>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</si>
  <si>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</si>
  <si>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</si>
  <si>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</si>
  <si>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</si>
  <si>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</si>
  <si>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</si>
  <si>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</si>
  <si>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</si>
  <si>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</si>
  <si>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</si>
  <si>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</si>
  <si>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</si>
  <si>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</si>
  <si>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</si>
  <si>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</si>
  <si>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</si>
  <si>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</si>
  <si>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</si>
  <si>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</si>
  <si>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</si>
  <si>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</si>
  <si>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</si>
  <si>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</si>
  <si>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</si>
  <si>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</si>
  <si>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</si>
  <si>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</si>
  <si>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</si>
  <si>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</si>
  <si>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</si>
  <si>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</si>
  <si>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</si>
  <si>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</si>
  <si>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</si>
  <si>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</si>
  <si>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</si>
  <si>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</si>
  <si>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</si>
  <si>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</si>
  <si>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</si>
  <si>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</si>
  <si>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</si>
  <si>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</si>
  <si>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</si>
  <si>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</si>
  <si>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</si>
  <si>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</si>
  <si>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</si>
  <si>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</si>
  <si>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</si>
  <si>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</si>
  <si>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</si>
  <si>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</si>
  <si>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</si>
  <si>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</si>
  <si>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</si>
  <si>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</si>
  <si>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</si>
  <si>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</si>
  <si>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</si>
  <si>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</si>
  <si>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</si>
  <si>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</si>
  <si>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</si>
  <si>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</si>
  <si>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</si>
  <si>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</si>
  <si>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</si>
  <si>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</si>
  <si>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</si>
  <si>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</si>
  <si>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</si>
  <si>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</si>
  <si>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</si>
  <si>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</si>
  <si>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</si>
  <si>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</si>
  <si>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</si>
  <si>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</si>
  <si>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</si>
  <si>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</si>
  <si>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</si>
  <si>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</si>
  <si>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</si>
  <si>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</si>
  <si>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</si>
  <si>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</si>
  <si>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</si>
  <si>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</si>
  <si>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</si>
  <si>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</si>
  <si>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</si>
  <si>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</si>
  <si>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</si>
  <si>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</si>
  <si>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</si>
  <si>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</si>
  <si>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</si>
  <si>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</si>
  <si>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</si>
  <si>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</si>
  <si>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</si>
  <si>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</si>
  <si>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</si>
  <si>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</si>
  <si>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</si>
  <si>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</si>
  <si>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</si>
  <si>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</si>
  <si>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</si>
  <si>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</si>
  <si>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</si>
  <si>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</si>
  <si>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</si>
  <si>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</si>
  <si>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</si>
  <si>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</si>
  <si>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</si>
  <si>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</si>
  <si>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</si>
  <si>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</si>
  <si>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</si>
  <si>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</si>
  <si>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</si>
  <si>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</si>
  <si>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</si>
  <si>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</si>
  <si>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</si>
  <si>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</si>
  <si>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</si>
  <si>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</si>
  <si>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</si>
  <si>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</si>
  <si>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</si>
  <si>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</si>
  <si>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</si>
  <si>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</si>
  <si>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</si>
  <si>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</si>
  <si>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</si>
  <si>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</si>
  <si>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</si>
  <si>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</si>
  <si>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</si>
  <si>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</si>
  <si>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</si>
  <si>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</si>
  <si>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</si>
  <si>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</si>
  <si>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</si>
  <si>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</si>
  <si>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</si>
  <si>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</si>
  <si>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</si>
  <si>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</si>
  <si>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</si>
  <si>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</si>
  <si>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</si>
  <si>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</si>
  <si>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</si>
  <si>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</si>
  <si>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</si>
  <si>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</si>
  <si>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</si>
  <si>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</si>
  <si>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</si>
  <si>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</si>
  <si>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</si>
  <si>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</si>
  <si>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</si>
  <si>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</si>
  <si>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</si>
  <si>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</si>
  <si>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</si>
  <si>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</si>
  <si>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</si>
  <si>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</si>
  <si>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</si>
  <si>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</si>
  <si>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</si>
  <si>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</si>
  <si>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</si>
  <si>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</si>
  <si>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</si>
  <si>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</si>
  <si>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</si>
  <si>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</si>
  <si>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</si>
  <si>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</si>
  <si>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</si>
  <si>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</si>
  <si>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</si>
  <si>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</si>
  <si>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</si>
  <si>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</si>
  <si>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</si>
  <si>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</si>
  <si>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</si>
  <si>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</si>
  <si>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</si>
  <si>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</si>
  <si>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</si>
  <si>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</si>
  <si>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</si>
  <si>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</si>
  <si>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</si>
  <si>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</si>
  <si>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</si>
  <si>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</si>
  <si>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</si>
  <si>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</si>
  <si>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</si>
  <si>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</si>
  <si>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</si>
  <si>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</si>
  <si>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</si>
  <si>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</si>
  <si>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</si>
  <si>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</si>
  <si>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</si>
  <si>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</si>
  <si>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</si>
  <si>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</si>
  <si>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</si>
  <si>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</si>
  <si>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</si>
  <si>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</si>
  <si>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</si>
  <si>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</si>
  <si>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</si>
  <si>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</si>
  <si>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</si>
  <si>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</si>
  <si>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</si>
  <si>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</si>
  <si>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</si>
  <si>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</si>
  <si>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</si>
  <si>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</si>
  <si>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</si>
  <si>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</si>
  <si>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</si>
  <si>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</si>
  <si>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</si>
  <si>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</si>
  <si>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</si>
  <si>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</si>
  <si>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</si>
  <si>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</si>
  <si>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</si>
  <si>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</si>
  <si>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</si>
  <si>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</si>
  <si>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</si>
  <si>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</si>
  <si>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</si>
  <si>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</si>
  <si>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</si>
  <si>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</si>
  <si>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</si>
  <si>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</si>
  <si>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</si>
  <si>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</si>
  <si>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</si>
  <si>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</si>
  <si>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</si>
  <si>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</si>
  <si>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</si>
  <si>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</si>
  <si>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</si>
  <si>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</si>
  <si>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</si>
  <si>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</si>
  <si>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</si>
  <si>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</si>
  <si>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</si>
  <si>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</si>
  <si>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</si>
  <si>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</si>
  <si>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</si>
  <si>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</si>
  <si>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</si>
  <si>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</si>
  <si>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</si>
  <si>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</si>
  <si>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</si>
  <si>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</si>
  <si>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</si>
  <si>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</si>
  <si>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</si>
  <si>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</si>
  <si>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</si>
  <si>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</si>
  <si>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</si>
  <si>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</si>
  <si>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</si>
  <si>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</si>
  <si>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</si>
  <si>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</si>
  <si>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</si>
  <si>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</si>
  <si>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</si>
  <si>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</si>
  <si>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</si>
  <si>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</si>
  <si>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</si>
  <si>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</si>
  <si>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</si>
  <si>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</si>
  <si>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</si>
  <si>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</si>
  <si>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</si>
  <si>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</si>
  <si>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</si>
  <si>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</si>
  <si>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</si>
  <si>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</si>
  <si>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</si>
  <si>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</si>
  <si>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</si>
  <si>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</si>
  <si>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</si>
  <si>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</si>
  <si>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</si>
  <si>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</si>
  <si>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</si>
  <si>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</si>
  <si>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</si>
  <si>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</si>
  <si>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</si>
  <si>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</si>
  <si>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</si>
  <si>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</si>
  <si>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</si>
  <si>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</si>
  <si>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</si>
  <si>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</si>
  <si>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</si>
  <si>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</si>
  <si>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</si>
  <si>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</si>
  <si>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</si>
  <si>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</si>
  <si>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</si>
  <si>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</si>
  <si>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</si>
  <si>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</si>
  <si>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</si>
  <si>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</si>
  <si>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</si>
  <si>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</si>
  <si>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</si>
  <si>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</si>
  <si>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</si>
  <si>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</si>
  <si>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</si>
  <si>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</si>
  <si>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</si>
  <si>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</si>
  <si>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</si>
  <si>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</si>
  <si>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</si>
  <si>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</si>
  <si>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</si>
  <si>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</si>
  <si>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</si>
  <si>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</si>
  <si>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</si>
  <si>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</si>
  <si>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</si>
  <si>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</si>
  <si>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</si>
  <si>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</si>
  <si>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</si>
  <si>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</si>
  <si>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</si>
  <si>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</si>
  <si>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</si>
  <si>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</si>
  <si>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</si>
  <si>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</si>
  <si>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</si>
  <si>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</si>
  <si>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</si>
  <si>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</si>
  <si>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</si>
  <si>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</si>
  <si>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</si>
  <si>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</si>
  <si>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</si>
  <si>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</si>
  <si>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</si>
  <si>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</si>
  <si>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</si>
  <si>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</si>
  <si>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</si>
  <si>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</si>
  <si>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</si>
  <si>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</si>
  <si>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</si>
  <si>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</si>
  <si>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</si>
  <si>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</si>
  <si>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</si>
  <si>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</si>
  <si>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</si>
  <si>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</si>
  <si>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</si>
  <si>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</si>
  <si>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</si>
  <si>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</si>
  <si>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</si>
  <si>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</si>
  <si>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</si>
  <si>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</si>
  <si>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</si>
  <si>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</si>
  <si>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</si>
  <si>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</si>
  <si>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</si>
  <si>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</si>
  <si>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</si>
  <si>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</si>
  <si>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</si>
  <si>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</si>
  <si>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</si>
  <si>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</si>
  <si>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</si>
  <si>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</si>
  <si>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</si>
  <si>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</si>
  <si>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</si>
  <si>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</si>
  <si>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</si>
  <si>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</si>
  <si>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</si>
  <si>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</si>
  <si>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</si>
  <si>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</si>
  <si>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</si>
  <si>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</si>
  <si>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</si>
  <si>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</si>
  <si>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</si>
  <si>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</si>
  <si>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</si>
  <si>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</si>
  <si>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</si>
  <si>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</si>
  <si>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</si>
  <si>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</si>
  <si>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</si>
  <si>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</si>
  <si>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</si>
  <si>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</si>
  <si>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</si>
  <si>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</si>
  <si>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</si>
  <si>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</si>
  <si>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</si>
  <si>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</si>
  <si>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</si>
  <si>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</si>
  <si>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</si>
  <si>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</si>
  <si>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</si>
  <si>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</si>
  <si>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</si>
  <si>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</si>
  <si>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</si>
  <si>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</si>
  <si>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</si>
  <si>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</si>
  <si>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</si>
  <si>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</si>
  <si>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</si>
  <si>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</si>
  <si>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</si>
  <si>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</si>
  <si>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</si>
  <si>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</si>
  <si>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</si>
  <si>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</si>
  <si>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</si>
  <si>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</si>
  <si>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</si>
  <si>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</si>
  <si>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</si>
  <si>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</si>
  <si>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</si>
  <si>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</si>
  <si>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</si>
  <si>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</si>
  <si>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</si>
  <si>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</si>
  <si>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</si>
  <si>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</si>
  <si>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</si>
  <si>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</si>
  <si>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</si>
  <si>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</si>
  <si>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</si>
  <si>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</si>
  <si>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</si>
  <si>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</si>
  <si>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</si>
  <si>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</si>
  <si>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</si>
  <si>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</si>
  <si>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</si>
  <si>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</si>
  <si>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</si>
  <si>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</si>
  <si>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</si>
  <si>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</si>
  <si>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</si>
  <si>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</si>
  <si>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</si>
  <si>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</si>
  <si>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</si>
  <si>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</si>
  <si>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</si>
  <si>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</si>
  <si>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</si>
  <si>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</si>
  <si>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</si>
  <si>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</si>
  <si>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</si>
  <si>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</si>
  <si>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</si>
  <si>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</si>
  <si>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</si>
  <si>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</si>
  <si>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</si>
  <si>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</si>
  <si>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</si>
  <si>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</si>
  <si>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</si>
  <si>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</si>
  <si>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</si>
  <si>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</si>
  <si>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</si>
  <si>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</si>
  <si>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</si>
  <si>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</si>
  <si>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</si>
  <si>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</si>
  <si>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</si>
  <si>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</si>
  <si>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</si>
  <si>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</si>
  <si>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</si>
  <si>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</si>
  <si>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</si>
  <si>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</si>
  <si>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</si>
  <si>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</si>
  <si>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</si>
  <si>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</si>
  <si>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</si>
  <si>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</si>
  <si>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</si>
  <si>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</si>
  <si>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</si>
  <si>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</si>
  <si>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</si>
  <si>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</si>
  <si>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</si>
  <si>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</si>
  <si>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</si>
  <si>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</si>
  <si>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</si>
  <si>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</si>
  <si>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</si>
  <si>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</si>
  <si>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</si>
  <si>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</si>
  <si>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</si>
  <si>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</si>
  <si>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</si>
  <si>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</si>
  <si>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</si>
  <si>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</si>
  <si>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</si>
  <si>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</si>
  <si>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</si>
  <si>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</si>
  <si>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</si>
  <si>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</si>
  <si>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</si>
  <si>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</si>
  <si>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</si>
  <si>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</si>
  <si>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</si>
  <si>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</si>
  <si>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</si>
  <si>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</si>
  <si>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</si>
  <si>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</si>
  <si>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</si>
  <si>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</si>
  <si>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</si>
  <si>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</si>
  <si>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</si>
  <si>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</si>
  <si>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</si>
  <si>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</si>
  <si>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</si>
  <si>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</si>
  <si>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</si>
  <si>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</si>
  <si>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</si>
  <si>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</si>
  <si>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</si>
  <si>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</si>
  <si>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</si>
  <si>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</si>
  <si>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</si>
  <si>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</si>
  <si>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</si>
  <si>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</si>
  <si>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</si>
  <si>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</si>
  <si>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</si>
  <si>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</si>
  <si>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</si>
  <si>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</si>
  <si>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</si>
  <si>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</si>
  <si>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</si>
  <si>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</si>
  <si>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</si>
  <si>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</si>
  <si>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</si>
  <si>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</si>
  <si>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</si>
  <si>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</si>
  <si>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</si>
  <si>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</si>
  <si>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</si>
  <si>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</si>
  <si>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</si>
  <si>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</si>
  <si>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</si>
  <si>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</si>
  <si>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</si>
  <si>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</si>
  <si>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</si>
  <si>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</si>
  <si>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</si>
  <si>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</si>
  <si>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</si>
  <si>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</si>
  <si>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</si>
  <si>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</si>
  <si>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</si>
  <si>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</si>
  <si>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</si>
  <si>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</si>
  <si>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</si>
  <si>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</si>
  <si>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</si>
  <si>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</si>
  <si>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</si>
  <si>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</si>
  <si>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</si>
  <si>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</si>
  <si>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</si>
  <si>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</si>
  <si>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</si>
  <si>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</si>
  <si>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</si>
  <si>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</si>
  <si>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</si>
  <si>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</si>
  <si>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</si>
  <si>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</si>
  <si>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</si>
  <si>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</si>
  <si>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</si>
  <si>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</si>
  <si>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</si>
  <si>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</si>
  <si>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</si>
  <si>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</si>
  <si>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</si>
  <si>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</si>
  <si>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</si>
  <si>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</si>
  <si>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</si>
  <si>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</si>
  <si>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</si>
  <si>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</si>
  <si>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</si>
  <si>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</si>
  <si>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</si>
  <si>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</si>
  <si>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</si>
  <si>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</si>
  <si>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</si>
  <si>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</si>
  <si>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</si>
  <si>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</si>
  <si>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</si>
  <si>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</si>
  <si>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</si>
  <si>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</si>
  <si>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</si>
  <si>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</si>
  <si>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</si>
  <si>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</si>
  <si>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</si>
  <si>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</si>
  <si>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</si>
  <si>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</si>
  <si>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</si>
  <si>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</si>
  <si>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</si>
  <si>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</si>
  <si>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</si>
  <si>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</si>
  <si>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</si>
  <si>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</si>
  <si>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</si>
  <si>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</si>
  <si>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</si>
  <si>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</si>
  <si>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</si>
  <si>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</si>
  <si>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</si>
  <si>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</si>
  <si>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</si>
  <si>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</si>
  <si>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</si>
  <si>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</si>
  <si>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</si>
  <si>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</si>
  <si>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</si>
  <si>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</si>
  <si>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</si>
  <si>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</si>
  <si>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</si>
  <si>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</si>
  <si>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</si>
  <si>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</si>
  <si>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</si>
  <si>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</si>
  <si>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</si>
  <si>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</si>
  <si>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</si>
  <si>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</si>
  <si>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</si>
  <si>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</si>
  <si>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</si>
  <si>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</si>
  <si>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</si>
  <si>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</si>
  <si>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</si>
  <si>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</si>
  <si>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</si>
  <si>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</si>
  <si>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</si>
  <si>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</si>
  <si>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</si>
  <si>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</si>
  <si>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</si>
  <si>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</si>
  <si>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</si>
  <si>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</si>
  <si>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</si>
  <si>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</si>
  <si>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</si>
  <si>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</si>
  <si>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</si>
  <si>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</si>
  <si>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</si>
  <si>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</si>
  <si>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</si>
  <si>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</si>
  <si>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</si>
  <si>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</si>
  <si>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</si>
  <si>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</si>
  <si>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</si>
  <si>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</si>
  <si>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</si>
  <si>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</si>
  <si>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</si>
  <si>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</si>
  <si>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</si>
  <si>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</si>
  <si>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</si>
  <si>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</si>
  <si>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</si>
  <si>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</si>
  <si>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</si>
  <si>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</si>
  <si>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</si>
  <si>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</si>
  <si>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</si>
  <si>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</si>
  <si>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</si>
  <si>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</si>
  <si>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</si>
  <si>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</si>
  <si>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</si>
  <si>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</si>
  <si>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</si>
  <si>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</si>
  <si>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</si>
  <si>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</si>
  <si>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</si>
  <si>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</si>
  <si>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</si>
  <si>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</si>
  <si>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</si>
  <si>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</si>
  <si>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</si>
  <si>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</si>
  <si>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</si>
  <si>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</si>
  <si>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</si>
  <si>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</si>
  <si>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</si>
  <si>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</si>
  <si>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</si>
  <si>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</si>
  <si>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</si>
  <si>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</si>
  <si>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</si>
  <si>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</si>
  <si>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</si>
  <si>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</si>
  <si>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</si>
  <si>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</si>
  <si>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</si>
  <si>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</si>
  <si>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</si>
  <si>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</si>
  <si>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</si>
  <si>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</si>
  <si>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</si>
  <si>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</si>
  <si>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</si>
  <si>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</si>
  <si>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</si>
  <si>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</si>
  <si>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</si>
  <si>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</si>
  <si>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</si>
  <si>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</si>
  <si>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</si>
  <si>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</si>
  <si>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</si>
  <si>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</si>
  <si>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</si>
  <si>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</si>
  <si>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</si>
  <si>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</si>
  <si>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</si>
  <si>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</si>
  <si>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</si>
  <si>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</si>
  <si>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</si>
  <si>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</si>
  <si>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</si>
  <si>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</si>
  <si>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</si>
  <si>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</si>
  <si>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</si>
  <si>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</si>
  <si>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</si>
  <si>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</si>
  <si>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</si>
  <si>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</si>
  <si>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</si>
  <si>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</si>
  <si>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</si>
  <si>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</si>
  <si>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</si>
  <si>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</si>
  <si>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</si>
  <si>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</si>
  <si>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</si>
  <si>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</si>
  <si>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</si>
  <si>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</si>
  <si>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</si>
  <si>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</si>
  <si>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</si>
  <si>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</si>
  <si>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</si>
  <si>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</si>
  <si>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</si>
  <si>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</si>
  <si>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</si>
  <si>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</si>
  <si>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</si>
  <si>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</si>
  <si>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</si>
  <si>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</si>
  <si>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</si>
  <si>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</si>
  <si>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</si>
  <si>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</si>
  <si>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</si>
  <si>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</si>
  <si>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</si>
  <si>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</si>
  <si>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</si>
  <si>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</si>
  <si>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</si>
  <si>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</si>
  <si>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</si>
  <si>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</si>
  <si>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</si>
  <si>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</si>
  <si>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</si>
  <si>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</si>
  <si>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</si>
  <si>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</si>
  <si>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</si>
  <si>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</si>
  <si>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</si>
  <si>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</si>
  <si>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</si>
  <si>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</si>
  <si>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</si>
  <si>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</si>
  <si>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</si>
  <si>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</si>
  <si>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</si>
  <si>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</si>
  <si>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</si>
  <si>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</si>
  <si>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</si>
  <si>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</si>
  <si>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</si>
  <si>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</si>
  <si>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</si>
  <si>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</si>
  <si>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</si>
  <si>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</si>
  <si>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</si>
  <si>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</si>
  <si>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</si>
  <si>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</si>
  <si>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</si>
  <si>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</si>
  <si>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</si>
  <si>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</si>
  <si>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</si>
  <si>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</si>
  <si>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</si>
  <si>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</si>
  <si>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</si>
  <si>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</si>
  <si>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</si>
  <si>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</si>
  <si>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</si>
  <si>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</si>
  <si>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</si>
  <si>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</si>
  <si>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</si>
  <si>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</si>
  <si>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</si>
  <si>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</si>
  <si>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</si>
  <si>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</si>
  <si>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</si>
  <si>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</si>
  <si>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</si>
  <si>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</si>
  <si>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</si>
  <si>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</si>
  <si>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</si>
  <si>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</si>
  <si>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</si>
  <si>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</si>
  <si>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</si>
  <si>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</si>
  <si>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</si>
  <si>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</si>
  <si>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</si>
  <si>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</si>
  <si>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</si>
  <si>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</si>
  <si>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</si>
  <si>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</si>
  <si>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</si>
  <si>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</si>
  <si>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</si>
  <si>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</si>
  <si>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</si>
  <si>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</si>
  <si>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</si>
  <si>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</si>
  <si>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</si>
  <si>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</si>
  <si>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</si>
  <si>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</si>
  <si>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</si>
  <si>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</si>
  <si>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</si>
  <si>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</si>
  <si>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</si>
  <si>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</si>
  <si>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</si>
  <si>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</si>
  <si>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</si>
  <si>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</si>
  <si>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</si>
  <si>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</si>
  <si>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</si>
  <si>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</si>
  <si>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</si>
  <si>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</si>
  <si>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</si>
  <si>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</si>
  <si>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</si>
  <si>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</si>
  <si>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</si>
  <si>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</si>
  <si>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</si>
  <si>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</si>
  <si>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</si>
  <si>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</si>
  <si>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</si>
  <si>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</si>
  <si>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</si>
  <si>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</si>
  <si>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</si>
  <si>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</si>
  <si>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</si>
  <si>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</si>
  <si>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</si>
  <si>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</si>
  <si>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</si>
  <si>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</si>
  <si>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</si>
  <si>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</si>
  <si>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</si>
  <si>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</si>
  <si>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</si>
  <si>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</si>
  <si>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</si>
  <si>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</si>
  <si>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</si>
  <si>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</si>
  <si>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</si>
  <si>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</si>
  <si>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</si>
  <si>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</si>
  <si>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</si>
  <si>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</si>
  <si>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</si>
  <si>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</si>
  <si>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</si>
  <si>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</si>
  <si>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</si>
  <si>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</si>
  <si>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</si>
  <si>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</si>
  <si>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</si>
  <si>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</si>
  <si>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</si>
  <si>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</si>
  <si>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</si>
  <si>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</si>
  <si>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</si>
  <si>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</si>
  <si>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</si>
  <si>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</si>
  <si>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</si>
  <si>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</si>
  <si>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</si>
  <si>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</si>
  <si>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</si>
  <si>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</si>
  <si>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</si>
  <si>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</si>
  <si>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</si>
  <si>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</si>
  <si>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</si>
  <si>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</si>
  <si>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</si>
  <si>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</si>
  <si>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</si>
  <si>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</si>
  <si>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</si>
  <si>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</si>
  <si>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</si>
  <si>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</si>
  <si>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</si>
  <si>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</si>
  <si>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</si>
  <si>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</si>
  <si>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</si>
  <si>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</si>
  <si>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</si>
  <si>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</si>
  <si>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</si>
  <si>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</si>
  <si>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</si>
  <si>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</si>
  <si>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</si>
  <si>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</si>
  <si>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</si>
  <si>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</si>
  <si>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</si>
  <si>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</si>
  <si>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</si>
  <si>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</si>
  <si>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</si>
  <si>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</si>
  <si>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</si>
  <si>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</si>
  <si>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</si>
  <si>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</si>
  <si>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</si>
  <si>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</si>
  <si>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</si>
  <si>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</si>
  <si>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</si>
  <si>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</si>
  <si>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</si>
  <si>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</si>
  <si>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</si>
  <si>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</si>
  <si>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</si>
  <si>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</si>
  <si>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</si>
  <si>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</si>
  <si>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</si>
  <si>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</si>
  <si>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</si>
  <si>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</si>
  <si>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</si>
  <si>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</si>
  <si>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</si>
  <si>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</si>
  <si>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</si>
  <si>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</si>
  <si>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</si>
  <si>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</si>
  <si>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</si>
  <si>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</si>
  <si>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</si>
  <si>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</si>
  <si>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</si>
  <si>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</si>
  <si>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</si>
  <si>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</si>
  <si>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</si>
  <si>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</si>
  <si>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</si>
  <si>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</si>
  <si>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</si>
  <si>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</si>
  <si>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</si>
  <si>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</si>
  <si>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</si>
  <si>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</si>
  <si>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</si>
  <si>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</si>
  <si>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</si>
  <si>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</si>
  <si>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</si>
  <si>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</si>
  <si>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</si>
  <si>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</si>
  <si>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</si>
  <si>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</si>
  <si>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</si>
  <si>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</si>
  <si>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</si>
  <si>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</si>
  <si>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</si>
  <si>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</si>
  <si>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</si>
  <si>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</si>
  <si>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</si>
  <si>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</si>
  <si>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</si>
  <si>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</si>
  <si>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</si>
  <si>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</si>
  <si>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</si>
  <si>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</si>
  <si>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</si>
  <si>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</si>
  <si>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</si>
  <si>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</si>
  <si>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</si>
  <si>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</si>
  <si>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</si>
  <si>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</si>
  <si>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</si>
  <si>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</si>
  <si>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</si>
  <si>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</si>
  <si>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</si>
  <si>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</si>
  <si>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</si>
  <si>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</si>
  <si>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</si>
  <si>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</si>
  <si>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</si>
  <si>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</si>
  <si>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</si>
  <si>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</si>
  <si>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</si>
  <si>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</si>
  <si>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</si>
  <si>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</si>
  <si>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</si>
  <si>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</si>
  <si>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</si>
  <si>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</si>
  <si>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</si>
  <si>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</si>
  <si>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</si>
  <si>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</si>
  <si>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</si>
  <si>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</si>
  <si>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</si>
  <si>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</si>
  <si>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</si>
  <si>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</si>
  <si>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</si>
  <si>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</si>
  <si>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</si>
  <si>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</si>
  <si>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</si>
  <si>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</si>
  <si>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</si>
  <si>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</si>
  <si>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</si>
  <si>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</si>
  <si>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</si>
  <si>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</si>
  <si>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</si>
  <si>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</si>
  <si>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</si>
  <si>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</si>
  <si>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</si>
  <si>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</si>
  <si>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</si>
  <si>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</si>
  <si>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</si>
  <si>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</si>
  <si>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</si>
  <si>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</si>
  <si>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</si>
  <si>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</si>
  <si>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</si>
  <si>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</si>
  <si>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</si>
  <si>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</si>
  <si>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</si>
  <si>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</si>
  <si>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</si>
  <si>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</si>
  <si>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</si>
  <si>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</si>
  <si>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</si>
  <si>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</si>
  <si>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</si>
  <si>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</si>
  <si>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</si>
  <si>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</si>
  <si>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</si>
  <si>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</si>
  <si>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</si>
  <si>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</si>
  <si>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</si>
  <si>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</si>
  <si>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</si>
  <si>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</si>
  <si>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</si>
  <si>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</si>
  <si>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</si>
  <si>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</si>
  <si>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</si>
  <si>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</si>
  <si>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</si>
  <si>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</si>
  <si>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</si>
  <si>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</si>
  <si>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</si>
  <si>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</si>
  <si>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</si>
  <si>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</si>
  <si>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</si>
  <si>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</si>
  <si>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</si>
  <si>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</si>
  <si>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</si>
  <si>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</si>
  <si>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</si>
  <si>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</si>
  <si>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</si>
  <si>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</si>
  <si>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</si>
  <si>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</si>
  <si>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</si>
  <si>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</si>
  <si>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</si>
  <si>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</si>
  <si>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</si>
  <si>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</si>
  <si>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</si>
  <si>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</si>
  <si>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</si>
  <si>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</si>
  <si>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</si>
  <si>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</si>
  <si>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</si>
  <si>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</si>
  <si>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</si>
  <si>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</si>
  <si>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</si>
  <si>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</si>
  <si>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</si>
  <si>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</si>
  <si>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</si>
  <si>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</si>
  <si>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</si>
  <si>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</si>
  <si>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</si>
  <si>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</si>
  <si>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</si>
  <si>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</si>
  <si>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</si>
  <si>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</si>
  <si>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</si>
  <si>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</si>
  <si>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</si>
  <si>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</si>
  <si>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</si>
  <si>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</si>
  <si>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</si>
  <si>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</si>
  <si>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</si>
  <si>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</si>
  <si>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</si>
  <si>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</si>
  <si>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</si>
  <si>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</si>
  <si>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</si>
  <si>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</si>
  <si>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</si>
  <si>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</si>
  <si>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</si>
  <si>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</si>
  <si>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</si>
  <si>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</si>
  <si>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</si>
  <si>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</si>
  <si>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</si>
  <si>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</si>
  <si>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</si>
  <si>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</si>
  <si>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</si>
  <si>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</si>
  <si>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</si>
  <si>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</si>
  <si>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</si>
  <si>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</si>
  <si>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</si>
  <si>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</si>
  <si>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</si>
  <si>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</si>
  <si>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</si>
  <si>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</si>
  <si>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</si>
  <si>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</si>
  <si>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</si>
  <si>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</si>
  <si>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</si>
  <si>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</si>
  <si>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</si>
  <si>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</si>
  <si>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</si>
  <si>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</si>
  <si>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</si>
  <si>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</si>
  <si>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</si>
  <si>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</si>
  <si>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</si>
  <si>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</si>
  <si>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</si>
  <si>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</si>
  <si>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</si>
  <si>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</si>
  <si>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</si>
  <si>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</si>
  <si>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</si>
  <si>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</si>
  <si>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</si>
  <si>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</si>
  <si>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</si>
  <si>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</si>
  <si>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</si>
  <si>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</si>
  <si>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</si>
  <si>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</si>
  <si>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</si>
  <si>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</si>
  <si>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</si>
  <si>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</si>
  <si>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</si>
  <si>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</si>
  <si>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</si>
  <si>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</si>
  <si>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</si>
  <si>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</si>
  <si>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</si>
  <si>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</si>
  <si>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</si>
  <si>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</si>
  <si>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</si>
  <si>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</si>
  <si>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</si>
  <si>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</si>
  <si>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</si>
  <si>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</si>
  <si>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</si>
  <si>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</si>
  <si>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</si>
  <si>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</si>
  <si>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</si>
  <si>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</si>
  <si>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</si>
  <si>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</si>
  <si>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</si>
  <si>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</si>
  <si>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</si>
  <si>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</si>
  <si>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</si>
  <si>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</si>
  <si>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</si>
  <si>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</si>
  <si>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</si>
  <si>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</si>
  <si>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</si>
  <si>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</si>
  <si>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</si>
  <si>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</si>
  <si>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</si>
  <si>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</si>
  <si>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</si>
  <si>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</si>
  <si>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</si>
  <si>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</si>
  <si>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</si>
  <si>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</si>
  <si>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</si>
  <si>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</si>
  <si>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</si>
  <si>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</si>
  <si>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</si>
  <si>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</si>
  <si>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</si>
  <si>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</si>
  <si>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</si>
  <si>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</si>
  <si>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</si>
  <si>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</si>
  <si>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</si>
  <si>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</si>
  <si>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</si>
  <si>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</si>
  <si>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</si>
  <si>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</si>
  <si>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</si>
  <si>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</si>
  <si>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</si>
  <si>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</si>
  <si>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</si>
  <si>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</si>
  <si>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</si>
  <si>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</si>
  <si>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</si>
  <si>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</si>
  <si>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</si>
  <si>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</si>
  <si>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</si>
  <si>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</si>
  <si>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</si>
  <si>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</si>
  <si>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</si>
  <si>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</si>
  <si>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</si>
  <si>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</si>
  <si>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</si>
  <si>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</si>
  <si>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</si>
  <si>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</si>
  <si>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</si>
  <si>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</si>
  <si>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</si>
  <si>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</si>
  <si>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</si>
  <si>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</si>
  <si>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</si>
  <si>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</si>
  <si>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</si>
  <si>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</si>
  <si>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</si>
  <si>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</si>
  <si>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</si>
  <si>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</si>
  <si>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</si>
  <si>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</si>
  <si>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</si>
  <si>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</si>
  <si>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</si>
  <si>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</si>
  <si>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</si>
  <si>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</si>
  <si>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</si>
  <si>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</si>
  <si>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</si>
  <si>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</si>
  <si>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</si>
  <si>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</si>
  <si>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</si>
  <si>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</si>
  <si>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</si>
  <si>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</si>
  <si>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</si>
  <si>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</si>
  <si>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</si>
  <si>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</si>
  <si>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</si>
  <si>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</si>
  <si>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</si>
  <si>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</si>
  <si>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</si>
  <si>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</si>
  <si>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</si>
  <si>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</si>
  <si>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</si>
  <si>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</si>
  <si>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</si>
  <si>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</si>
  <si>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</si>
  <si>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</si>
  <si>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</si>
  <si>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</si>
  <si>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</si>
  <si>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</si>
  <si>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</si>
  <si>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</si>
  <si>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</si>
  <si>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</si>
  <si>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</si>
  <si>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</si>
  <si>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</si>
  <si>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</si>
  <si>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</si>
  <si>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</si>
  <si>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</si>
  <si>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</si>
  <si>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</si>
  <si>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</si>
  <si>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</si>
  <si>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</si>
  <si>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</si>
  <si>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</si>
  <si>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</si>
  <si>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</si>
  <si>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</si>
  <si>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</si>
  <si>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</si>
  <si>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</si>
  <si>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</si>
  <si>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</si>
  <si>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</si>
  <si>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</si>
  <si>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</si>
  <si>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</si>
  <si>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</si>
  <si>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</si>
  <si>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</si>
  <si>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</si>
  <si>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</si>
  <si>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</si>
  <si>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</si>
  <si>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</si>
  <si>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</si>
  <si>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</si>
  <si>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</si>
  <si>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</si>
  <si>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</si>
  <si>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</si>
  <si>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</si>
  <si>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</si>
  <si>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</si>
  <si>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</si>
  <si>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</si>
  <si>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</si>
  <si>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</si>
  <si>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</si>
  <si>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</si>
  <si>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</si>
  <si>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</si>
  <si>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</si>
  <si>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</si>
  <si>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</si>
  <si>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</si>
  <si>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</si>
  <si>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</si>
  <si>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</si>
  <si>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</si>
  <si>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</si>
  <si>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</si>
  <si>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</si>
  <si>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</si>
  <si>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</si>
  <si>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</si>
  <si>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</si>
  <si>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</si>
  <si>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</si>
  <si>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</si>
  <si>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</si>
  <si>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</si>
  <si>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</si>
  <si>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</si>
  <si>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</si>
  <si>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</si>
  <si>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</si>
  <si>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</si>
  <si>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</si>
  <si>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</si>
  <si>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</si>
  <si>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</si>
  <si>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</si>
  <si>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</si>
  <si>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</si>
  <si>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</si>
  <si>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</si>
  <si>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</si>
  <si>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</si>
  <si>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</si>
  <si>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</si>
  <si>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</si>
  <si>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</si>
  <si>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</si>
  <si>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</si>
  <si>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</si>
  <si>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</si>
  <si>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</si>
  <si>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</si>
  <si>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</si>
  <si>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</si>
  <si>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</si>
  <si>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</si>
  <si>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</si>
  <si>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</si>
  <si>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</si>
  <si>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</si>
  <si>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</si>
  <si>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</si>
  <si>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</si>
  <si>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</si>
  <si>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</si>
  <si>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</si>
  <si>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</si>
  <si>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</si>
  <si>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</si>
  <si>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</si>
  <si>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</si>
  <si>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</si>
  <si>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</si>
  <si>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</si>
  <si>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</si>
  <si>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</si>
  <si>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</si>
  <si>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</si>
  <si>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</si>
  <si>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</si>
  <si>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</si>
  <si>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</si>
  <si>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</si>
  <si>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</si>
  <si>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</si>
  <si>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</si>
  <si>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</si>
  <si>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</si>
  <si>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</si>
  <si>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</si>
  <si>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</si>
  <si>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</si>
  <si>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</si>
  <si>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</si>
  <si>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</si>
  <si>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</si>
  <si>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</si>
  <si>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</si>
  <si>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</si>
  <si>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</si>
  <si>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</si>
  <si>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</si>
  <si>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</si>
  <si>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</si>
  <si>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</si>
  <si>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</si>
  <si>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</si>
  <si>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</si>
  <si>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</si>
  <si>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</si>
  <si>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</si>
  <si>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</si>
  <si>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</si>
  <si>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</si>
  <si>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</si>
  <si>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</si>
  <si>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</si>
  <si>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</si>
  <si>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</si>
  <si>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</si>
  <si>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</si>
  <si>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</si>
  <si>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</si>
  <si>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</si>
  <si>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</si>
  <si>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</si>
  <si>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</si>
  <si>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</si>
  <si>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</si>
  <si>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</si>
  <si>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</si>
  <si>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</si>
  <si>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</si>
  <si>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</si>
  <si>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</si>
  <si>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</si>
  <si>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</si>
  <si>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</si>
  <si>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</si>
  <si>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</si>
  <si>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</si>
  <si>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</si>
  <si>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</si>
  <si>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</si>
  <si>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</si>
  <si>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</si>
  <si>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</si>
  <si>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</si>
  <si>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</si>
  <si>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</si>
  <si>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</si>
  <si>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</si>
  <si>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</si>
  <si>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</si>
  <si>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</si>
  <si>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</si>
  <si>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</si>
  <si>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</si>
  <si>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</si>
  <si>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</si>
  <si>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</si>
  <si>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</si>
  <si>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</si>
  <si>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</si>
  <si>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</si>
  <si>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</si>
  <si>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</si>
  <si>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</si>
  <si>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</si>
  <si>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</si>
  <si>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</si>
  <si>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</si>
  <si>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</si>
  <si>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</si>
  <si>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</si>
  <si>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</si>
  <si>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</si>
  <si>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</si>
  <si>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</si>
  <si>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</si>
  <si>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</si>
  <si>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</si>
  <si>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</si>
  <si>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</si>
  <si>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</si>
  <si>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</si>
  <si>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</si>
  <si>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</si>
  <si>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</si>
  <si>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</si>
  <si>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</si>
  <si>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</si>
  <si>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</si>
  <si>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</si>
  <si>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</si>
  <si>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</si>
  <si>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</si>
  <si>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</si>
  <si>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</si>
  <si>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</si>
  <si>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</si>
  <si>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</si>
  <si>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</si>
  <si>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</si>
  <si>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</si>
  <si>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</si>
  <si>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</si>
  <si>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</si>
  <si>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</si>
  <si>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</si>
  <si>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</si>
  <si>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</si>
  <si>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</si>
  <si>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</si>
  <si>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</si>
  <si>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</si>
  <si>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</si>
  <si>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</si>
  <si>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</si>
  <si>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</si>
  <si>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</si>
  <si>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</si>
  <si>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</si>
  <si>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</si>
  <si>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</si>
  <si>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</si>
  <si>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</si>
  <si>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</si>
  <si>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</si>
  <si>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</si>
  <si>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</si>
  <si>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</si>
  <si>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</si>
  <si>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</si>
  <si>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</si>
  <si>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</si>
  <si>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</si>
  <si>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</si>
  <si>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</si>
  <si>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</si>
  <si>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</si>
  <si>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</si>
  <si>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</si>
  <si>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</si>
  <si>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</si>
  <si>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</si>
  <si>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</si>
  <si>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</si>
  <si>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</si>
  <si>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</si>
  <si>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</si>
  <si>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</si>
  <si>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</si>
  <si>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</si>
  <si>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</si>
  <si>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</si>
  <si>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</si>
  <si>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</si>
  <si>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</si>
  <si>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</si>
  <si>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</si>
  <si>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</si>
  <si>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</si>
  <si>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</si>
  <si>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</si>
  <si>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</si>
  <si>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</si>
  <si>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</si>
  <si>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</si>
  <si>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</si>
  <si>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</si>
  <si>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</si>
  <si>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</si>
  <si>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</si>
  <si>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</si>
  <si>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</si>
  <si>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</si>
  <si>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</si>
  <si>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</si>
  <si>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</si>
  <si>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</si>
  <si>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</si>
  <si>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</si>
  <si>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</si>
  <si>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</si>
  <si>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</si>
  <si>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</si>
  <si>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</si>
  <si>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</si>
  <si>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</si>
  <si>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</si>
  <si>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</si>
  <si>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</si>
  <si>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</si>
  <si>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</si>
  <si>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</si>
  <si>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</si>
  <si>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</si>
  <si>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</si>
  <si>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</si>
  <si>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</si>
  <si>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</si>
  <si>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</si>
  <si>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</si>
  <si>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</si>
  <si>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</si>
  <si>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</si>
  <si>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</si>
  <si>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</si>
  <si>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</si>
  <si>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</si>
  <si>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</si>
  <si>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</si>
  <si>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</si>
  <si>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</si>
  <si>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</si>
  <si>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</si>
  <si>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</si>
  <si>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</si>
  <si>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</si>
  <si>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</si>
  <si>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</si>
  <si>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</si>
  <si>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</si>
  <si>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</si>
  <si>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</si>
  <si>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</si>
  <si>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</si>
  <si>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</si>
  <si>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</si>
  <si>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</si>
  <si>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</si>
  <si>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</si>
  <si>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</si>
  <si>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</si>
  <si>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</si>
  <si>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</si>
  <si>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</si>
  <si>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</si>
  <si>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</si>
  <si>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</si>
  <si>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</si>
  <si>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</si>
  <si>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</si>
  <si>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</si>
  <si>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</si>
  <si>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</si>
  <si>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</si>
  <si>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</si>
  <si>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</si>
  <si>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</si>
  <si>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</si>
  <si>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</si>
  <si>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</si>
  <si>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</si>
  <si>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</si>
  <si>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</si>
  <si>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</si>
  <si>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</si>
  <si>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</si>
  <si>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</si>
  <si>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</si>
  <si>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</si>
  <si>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</si>
  <si>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</si>
  <si>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</si>
  <si>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</si>
  <si>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</si>
  <si>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</si>
  <si>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</si>
  <si>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</si>
  <si>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</si>
  <si>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</si>
  <si>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</si>
  <si>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</si>
  <si>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</si>
  <si>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</si>
  <si>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</si>
  <si>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</si>
  <si>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</si>
  <si>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</si>
  <si>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</si>
  <si>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</si>
  <si>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</si>
  <si>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</si>
  <si>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</si>
  <si>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</si>
  <si>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</si>
  <si>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</si>
  <si>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</si>
  <si>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</si>
  <si>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</si>
  <si>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</si>
  <si>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</si>
  <si>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</si>
  <si>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</si>
  <si>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</si>
  <si>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</si>
  <si>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</si>
  <si>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</si>
  <si>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</si>
  <si>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</si>
  <si>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</si>
  <si>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</si>
  <si>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</si>
  <si>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</si>
  <si>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</si>
  <si>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</si>
  <si>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</si>
  <si>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</si>
  <si>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</si>
  <si>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</si>
  <si>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</si>
  <si>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</si>
  <si>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</si>
  <si>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</si>
  <si>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</si>
  <si>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</si>
  <si>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</si>
  <si>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</si>
  <si>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</si>
  <si>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</si>
  <si>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</si>
  <si>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</si>
  <si>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</si>
  <si>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</si>
  <si>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</si>
  <si>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</si>
  <si>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</si>
  <si>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</si>
  <si>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</si>
  <si>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</si>
  <si>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</si>
  <si>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</si>
  <si>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</si>
  <si>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</si>
  <si>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</si>
  <si>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</si>
  <si>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</si>
  <si>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</si>
  <si>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</si>
  <si>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</si>
  <si>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</si>
  <si>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</si>
  <si>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</si>
  <si>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</si>
  <si>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</si>
  <si>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</si>
  <si>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</si>
  <si>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</si>
  <si>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</si>
  <si>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</si>
  <si>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</si>
  <si>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</si>
  <si>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</si>
  <si>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</si>
  <si>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</si>
  <si>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</si>
  <si>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</si>
  <si>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</si>
  <si>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</si>
  <si>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</si>
  <si>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</si>
  <si>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</si>
  <si>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</si>
  <si>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</si>
  <si>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</si>
  <si>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</si>
  <si>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</si>
  <si>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</si>
  <si>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</si>
  <si>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</si>
  <si>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</si>
  <si>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</si>
  <si>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</si>
  <si>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</si>
  <si>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</si>
  <si>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</si>
  <si>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</si>
  <si>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</si>
  <si>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</si>
  <si>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</si>
  <si>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</si>
  <si>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</si>
  <si>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</si>
  <si>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</si>
  <si>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</si>
  <si>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</si>
  <si>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</si>
  <si>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</si>
  <si>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</si>
  <si>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</si>
  <si>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</si>
  <si>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</si>
  <si>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</si>
  <si>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</si>
  <si>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</si>
  <si>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</si>
  <si>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</si>
  <si>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</si>
  <si>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</si>
  <si>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</si>
  <si>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</si>
  <si>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</si>
  <si>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</si>
  <si>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</si>
  <si>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</si>
  <si>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</si>
  <si>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</si>
  <si>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</si>
  <si>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</si>
  <si>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</si>
  <si>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</si>
  <si>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</si>
  <si>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</si>
  <si>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</si>
  <si>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</si>
  <si>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</si>
  <si>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</si>
  <si>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</si>
  <si>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</si>
  <si>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</si>
  <si>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</si>
  <si>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</si>
  <si>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</si>
  <si>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</si>
  <si>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</si>
  <si>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</si>
  <si>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</si>
  <si>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</si>
  <si>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</si>
  <si>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</si>
  <si>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</si>
  <si>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</si>
  <si>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</si>
  <si>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</si>
  <si>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</si>
  <si>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</si>
  <si>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</si>
  <si>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</si>
  <si>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</si>
  <si>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</si>
  <si>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</si>
  <si>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</si>
  <si>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</si>
  <si>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</si>
  <si>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</si>
  <si>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</si>
  <si>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</si>
  <si>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</si>
  <si>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</si>
  <si>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</si>
  <si>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</si>
  <si>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</si>
  <si>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</si>
  <si>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</si>
  <si>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</si>
  <si>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</si>
  <si>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</si>
  <si>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</si>
  <si>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</si>
  <si>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</si>
  <si>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</si>
  <si>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</si>
  <si>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</si>
  <si>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</si>
  <si>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</si>
  <si>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</si>
  <si>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</si>
  <si>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</si>
  <si>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</si>
  <si>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</si>
  <si>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</si>
  <si>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</si>
  <si>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</si>
  <si>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</si>
  <si>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</si>
  <si>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</si>
  <si>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</si>
  <si>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</si>
  <si>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</si>
  <si>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</si>
  <si>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</si>
  <si>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</si>
  <si>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</si>
  <si>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</si>
  <si>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</si>
  <si>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</si>
  <si>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</si>
  <si>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</si>
  <si>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</si>
  <si>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</si>
  <si>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</si>
  <si>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</si>
  <si>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</si>
  <si>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</si>
  <si>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</si>
  <si>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</si>
  <si>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</si>
  <si>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</si>
  <si>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</si>
  <si>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</si>
  <si>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</si>
  <si>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</si>
  <si>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</si>
  <si>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</si>
  <si>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</si>
  <si>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</si>
  <si>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</si>
  <si>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</si>
  <si>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</si>
  <si>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</si>
  <si>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</si>
  <si>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</si>
  <si>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</si>
  <si>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</si>
  <si>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</si>
  <si>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</si>
  <si>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</si>
  <si>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</si>
  <si>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</si>
  <si>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</si>
  <si>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</si>
  <si>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</si>
  <si>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</si>
  <si>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</si>
  <si>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</si>
  <si>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</si>
  <si>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</si>
  <si>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</si>
  <si>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</si>
  <si>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</si>
  <si>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</si>
  <si>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</si>
  <si>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</si>
  <si>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</si>
  <si>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</si>
  <si>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</si>
  <si>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</si>
  <si>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</si>
  <si>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</si>
  <si>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</si>
  <si>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</si>
  <si>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</si>
  <si>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</si>
  <si>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</si>
  <si>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</si>
  <si>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</si>
  <si>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</si>
  <si>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</si>
  <si>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</si>
  <si>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</si>
  <si>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</si>
  <si>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</si>
  <si>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</si>
  <si>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</si>
  <si>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</si>
  <si>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</si>
  <si>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</si>
  <si>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</si>
  <si>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</si>
  <si>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</si>
  <si>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</si>
  <si>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</si>
  <si>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</si>
  <si>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</si>
  <si>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</si>
  <si>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</si>
  <si>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</si>
  <si>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</si>
  <si>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</si>
  <si>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</si>
  <si>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</si>
  <si>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</si>
  <si>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</si>
  <si>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</si>
  <si>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</si>
  <si>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</si>
  <si>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</si>
  <si>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</si>
  <si>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</si>
  <si>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</si>
  <si>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</si>
  <si>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</si>
  <si>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</si>
  <si>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</si>
  <si>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</si>
  <si>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</si>
  <si>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</si>
  <si>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</si>
  <si>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</si>
  <si>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</si>
  <si>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</si>
  <si>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</si>
  <si>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</si>
  <si>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</si>
  <si>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</si>
  <si>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</si>
  <si>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PCM-20251109-00001513</t>
  </si>
  <si>
    <t>ETA 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</si>
  <si>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</si>
  <si>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</si>
  <si>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</si>
  <si>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</si>
  <si>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</si>
  <si>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</si>
  <si>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</si>
  <si>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</si>
  <si>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</si>
  <si>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</si>
  <si>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</si>
  <si>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</si>
  <si>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</si>
  <si>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</si>
  <si>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</si>
  <si>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</si>
  <si>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</si>
  <si>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</si>
  <si>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</si>
  <si>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</si>
  <si>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</si>
  <si>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</si>
  <si>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</si>
  <si>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</si>
  <si>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</si>
  <si>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</si>
  <si>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</si>
  <si>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</si>
  <si>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</si>
  <si>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</si>
  <si>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</si>
  <si>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</si>
  <si>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</si>
  <si>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</si>
  <si>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</si>
  <si>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</si>
  <si>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</si>
  <si>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</si>
  <si>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</si>
  <si>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</si>
  <si>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</si>
  <si>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</si>
  <si>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</si>
  <si>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</si>
  <si>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</si>
  <si>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</si>
  <si>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</si>
  <si>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</si>
  <si>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</si>
  <si>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</si>
  <si>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</si>
  <si>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</si>
  <si>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</si>
  <si>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</si>
  <si>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</si>
  <si>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</si>
  <si>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</si>
  <si>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</si>
  <si>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</si>
  <si>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</si>
  <si>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</si>
  <si>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</si>
  <si>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</si>
  <si>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</si>
  <si>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</si>
  <si>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</si>
  <si>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</si>
  <si>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</si>
  <si>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</si>
  <si>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</si>
  <si>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</si>
  <si>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</si>
  <si>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</si>
  <si>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</si>
  <si>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</si>
  <si>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</si>
  <si>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</si>
  <si>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</si>
  <si>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</si>
  <si>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</si>
  <si>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</si>
  <si>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</si>
  <si>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PCM-20251109-00001597</t>
  </si>
  <si>
    <t xml:space="preserve">ETA 45 min </t>
  </si>
  <si>
    <t xml:space="preserve"> PCM-20250215-00000830 </t>
  </si>
  <si>
    <t>LTE site still down and  site located in aramco area access issue need special permission</t>
  </si>
  <si>
    <t>PCM-20251109-00001582</t>
  </si>
  <si>
    <t>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</si>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</sst>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7" dataDxfId="156" headerRowBorderDxfId="154" tableBorderDxfId="155" totalsRowBorderDxfId="153">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1" totalsRowShown="0" headerRowDxfId="31" dataDxfId="30" headerRowBorderDxfId="28" tableBorderDxfId="29">
  <autoFilter ref="A1:L2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8" ca="1" si="0">IFERROR(NOW()-F2,"")</f>
        <v>307.8174049768495</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6</v>
      </c>
      <c r="D3" s="109" t="s">
        <v>19834</v>
      </c>
      <c r="E3" s="110" t="s">
        <v>39021</v>
      </c>
      <c r="F3" s="111">
        <v>45970.67560185185</v>
      </c>
      <c r="G3" s="112">
        <f t="shared" ca="1" si="0"/>
        <v>9.0229050925699994E-2</v>
      </c>
      <c r="H3" s="111">
        <v>45970.668657407405</v>
      </c>
      <c r="I3" s="109" t="str">
        <f>IFERROR(VLOOKUP(D3,DB!A:F,6,0),"")</f>
        <v>Power Cube</v>
      </c>
      <c r="J3" s="109" t="str">
        <f>IFERROR(VLOOKUP(D3,DB!A:G,7,0),"")</f>
        <v>No BB Design+Weak</v>
      </c>
      <c r="K3" s="113" t="s">
        <v>39024</v>
      </c>
      <c r="L3" s="114" t="str">
        <f>IFERROR(VLOOKUP(D3,DB!A:I,9,0),"")</f>
        <v>Latis</v>
      </c>
    </row>
    <row r="4" spans="1:15" ht="15" customHeight="1">
      <c r="A4" s="108"/>
      <c r="B4" s="109" t="str">
        <f>IFERROR(VLOOKUP(D4,DB!A:K,11,0),"")</f>
        <v/>
      </c>
      <c r="C4" s="109"/>
      <c r="D4" s="109"/>
      <c r="E4" s="110"/>
      <c r="F4" s="111"/>
      <c r="G4" s="112">
        <f t="shared" ca="1" si="0"/>
        <v>45970.765830902776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45970.765830902776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45970.765830902776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45970.765830902776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45970.765830902776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45970.765830902776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45970.765830902776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45970.765830902776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45970.765830902776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45970.765830902776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45970.765830902776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45970.765830902776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45970.765830902776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45970.765830902776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45970.765830902776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45970.765830902776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45970.765830902776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45970.765830902776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45970.765830902776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45970.765830902776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45970.765830902776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45970.765830902776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45970.765830902776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45970.765830902776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45970.765830902776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45970.765830902776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45970.765830902776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45970.765830902776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45970.765830902776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45970.765830902776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45970.765830902776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45970.765830902776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45970.765830902776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45970.765830902776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45970.765830902776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45970.765830902776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45970.765830902776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45970.765830902776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45970.765830902776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45970.765830902776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45970.765830902776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45970.765830902776</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45970.765830902776</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45970.765830902776</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45970.765830902776</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45970.765830902776</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45970.765830902776</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ref="G51:G82" ca="1" si="2">IFERROR(NOW()-F51,"")</f>
        <v>45970.765830902776</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45970.765830902776</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45970.765830902776</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45970.765830902776</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45970.765830902776</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45970.765830902776</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45970.765830902776</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45970.765830902776</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45970.765830902776</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45970.765830902776</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45970.765830902776</v>
      </c>
      <c r="H61" s="111"/>
      <c r="I61" s="109" t="str">
        <f>IFERROR(VLOOKUP(D61,DB!A:F,6,0),"")</f>
        <v/>
      </c>
      <c r="J61" s="109" t="str">
        <f>IFERROR(VLOOKUP(D61,DB!A:G,7,0),"")</f>
        <v/>
      </c>
      <c r="K61" s="113"/>
      <c r="L61" s="114" t="str">
        <f>IFERROR(VLOOKUP(D61,DB!A:I,9,0),"")</f>
        <v/>
      </c>
    </row>
    <row r="62" spans="1:12" ht="15" customHeight="1">
      <c r="A62" s="117"/>
      <c r="B62" s="118" t="str">
        <f>IFERROR(VLOOKUP(D62,DB!A:K,11,0),"")</f>
        <v/>
      </c>
      <c r="C62" s="118"/>
      <c r="D62" s="118"/>
      <c r="E62" s="119"/>
      <c r="F62" s="120"/>
      <c r="G62" s="121">
        <f t="shared" ca="1" si="2"/>
        <v>45970.765830902776</v>
      </c>
      <c r="H62" s="120"/>
      <c r="I62" s="118" t="str">
        <f>IFERROR(VLOOKUP(D62,DB!A:F,6,0),"")</f>
        <v/>
      </c>
      <c r="J62" s="118" t="str">
        <f>IFERROR(VLOOKUP(D62,DB!A:G,7,0),"")</f>
        <v/>
      </c>
      <c r="K62" s="122"/>
      <c r="L62" s="123" t="str">
        <f>IFERROR(VLOOKUP(D62,DB!A:I,9,0),"")</f>
        <v/>
      </c>
    </row>
  </sheetData>
  <customSheetViews>
    <customSheetView guid="{F6042A99-DD27-4453-835D-0834D95730CC}" filter="1" showAutoFilter="1">
      <pageMargins left="0" right="0" top="0" bottom="0" header="0" footer="0"/>
      <autoFilter ref="B1:M1" xr:uid="{AA9C6934-F9EE-4723-BC1C-1079AFC01188}"/>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9" ca="1" si="0">IFERROR(NOW()-F3,"-")</f>
        <v>145.76599293981417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26269</v>
      </c>
      <c r="E4" s="103" t="s">
        <v>39021</v>
      </c>
      <c r="F4" s="104">
        <v>45970.716493055559</v>
      </c>
      <c r="G4" s="105">
        <f t="shared" ca="1" si="0"/>
        <v>4.9337847216520458E-2</v>
      </c>
      <c r="H4" s="104">
        <v>45970.710243055553</v>
      </c>
      <c r="I4" s="18" t="str">
        <f>IFERROR(VLOOKUP(D4,DB!A:F,6,0),"")</f>
        <v>SCECO</v>
      </c>
      <c r="J4" s="18" t="str">
        <f>IFERROR(VLOOKUP(D4,DB!A:G,7,0),"")</f>
        <v>Vandalized+Vandalized+No BB Design</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45970.765830902776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45970.765830902776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45970.765830902776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45970.765830902776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45970.765830902776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ref="G10:G41" ca="1" si="1">IFERROR(NOW()-F10,"-")</f>
        <v>45970.765830902776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45970.765830902776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45970.765830902776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45970.765830902776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45970.765830902776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45970.765830902776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45970.765830902776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45970.765830902776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45970.765830902776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45970.765830902776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45970.765830902776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45970.765830902776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45970.765830902776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45970.765830902776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45970.765830902776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45970.765830902776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45970.765830902776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45970.765830902776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45970.765830902776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45970.765830902776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45970.765830902776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45970.765830902776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45970.765830902776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45970.765830902776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45970.765830902776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45970.765830902776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45970.765830902776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45970.765830902776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45970.765830902776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45970.765830902776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45970.765830902776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45970.765830902776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ref="G42:G73" ca="1" si="2">IFERROR(NOW()-F42,"-")</f>
        <v>45970.765830902776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45970.765830902776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45970.765830902776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2"/>
        <v>45970.765830902776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2"/>
        <v>45970.765830902776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2"/>
        <v>45970.765830902776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27"/>
      <c r="B48" s="128" t="str">
        <f>IFERROR(VLOOKUP(D48,DB!A:K,11,0),"")</f>
        <v/>
      </c>
      <c r="C48" s="128"/>
      <c r="D48" s="128"/>
      <c r="E48" s="129"/>
      <c r="F48" s="130"/>
      <c r="G48" s="131">
        <f t="shared" ca="1" si="2"/>
        <v>45970.765830902776</v>
      </c>
      <c r="H48" s="130"/>
      <c r="I48" s="128" t="str">
        <f>IFERROR(VLOOKUP(D48,DB!A:F,6,0),"")</f>
        <v/>
      </c>
      <c r="J48" s="128" t="str">
        <f>IFERROR(VLOOKUP(D48,DB!A:G,7,0),"")</f>
        <v/>
      </c>
      <c r="K48" s="132"/>
      <c r="L48" s="128" t="str">
        <f>IFERROR(VLOOKUP(D48,DB!A:I,9,0),"")</f>
        <v/>
      </c>
      <c r="M48" s="128"/>
      <c r="N48" s="128"/>
      <c r="O48" s="128"/>
      <c r="P48" s="128"/>
      <c r="Q48" s="128"/>
      <c r="R48" s="128"/>
      <c r="S48" s="128"/>
      <c r="T48" s="128"/>
      <c r="U48" s="128"/>
      <c r="V48" s="128"/>
      <c r="W48" s="128"/>
      <c r="X48" s="128"/>
      <c r="Y48" s="128"/>
      <c r="Z48" s="128"/>
      <c r="AA48" s="128"/>
      <c r="AB48" s="128"/>
      <c r="AC48" s="128"/>
      <c r="AD48" s="128"/>
      <c r="AE48" s="128"/>
      <c r="AF48" s="128"/>
      <c r="AG48" s="128"/>
      <c r="AH48" s="128"/>
      <c r="AI48" s="128"/>
      <c r="AJ48" s="128"/>
      <c r="AK48" s="128"/>
      <c r="AL48" s="128"/>
      <c r="AM48" s="128"/>
      <c r="AN48" s="128"/>
      <c r="AO48" s="128"/>
      <c r="AP48" s="128"/>
      <c r="AQ48" s="128"/>
      <c r="AR48" s="128"/>
      <c r="AS48" s="128"/>
      <c r="AT48" s="128"/>
      <c r="AU48" s="128"/>
      <c r="AV48" s="128"/>
      <c r="AW48" s="128"/>
      <c r="AX48" s="128"/>
      <c r="AY48" s="128"/>
      <c r="AZ48" s="128"/>
      <c r="BA48" s="128"/>
      <c r="BB48" s="128"/>
      <c r="BC48" s="128"/>
      <c r="BD48" s="128"/>
      <c r="BE48" s="128"/>
      <c r="BF48" s="128"/>
      <c r="BG48" s="128"/>
      <c r="BH48" s="128"/>
      <c r="BI48" s="128"/>
      <c r="BJ48" s="128"/>
      <c r="BK48" s="128"/>
      <c r="BL48" s="128"/>
      <c r="BM48" s="128"/>
      <c r="BN48" s="128"/>
      <c r="BO48" s="128"/>
      <c r="BP48" s="128"/>
      <c r="BQ48" s="128"/>
      <c r="BR48" s="128"/>
      <c r="BS48" s="128"/>
      <c r="BT48" s="128"/>
      <c r="BU48" s="128"/>
      <c r="BV48" s="128"/>
      <c r="BW48" s="128"/>
      <c r="BX48" s="128"/>
      <c r="BY48" s="128"/>
      <c r="BZ48" s="128"/>
      <c r="CA48" s="128"/>
      <c r="CB48" s="128"/>
      <c r="CC48" s="128"/>
      <c r="CD48" s="128"/>
      <c r="CE48" s="128"/>
      <c r="CF48" s="128"/>
      <c r="CG48" s="128"/>
      <c r="CH48" s="128"/>
      <c r="CI48" s="128"/>
      <c r="CJ48" s="133"/>
    </row>
  </sheetData>
  <dataValidations count="2">
    <dataValidation allowBlank="1" showInputMessage="1" showErrorMessage="1" sqref="E1" xr:uid="{4D935161-CDD3-4592-B877-3FB59C99E142}"/>
    <dataValidation type="list" allowBlank="1" showInputMessage="1" showErrorMessage="1" sqref="E3: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45970.765830902776</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45970.765830902776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45970.765830902776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45970.765830902776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45970.765830902776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45970.765830902776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45970.765830902776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45970.765830902776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45970.765830902776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45970.765830902776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45970.765830902776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45970.765830902776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45970.765830902776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45970.765830902776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45970.765830902776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45970.765830902776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45970.765830902776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45970.765830902776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45970.765830902776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45970.765830902776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45970.765830902776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45970.765830902776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45970.765830902776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45970.765830902776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45970.765830902776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45970.765830902776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45970.765830902776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45970.765830902776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45970.765830902776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45970.765830902776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45970.765830902776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45970.765830902776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45970.765830902776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45970.765830902776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45970.765830902776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45970.765830902776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45970.765830902776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45970.765830902776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45970.765830902776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45970.765830902776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45970.765830902776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45970.765830902776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45970.765830902776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45970.765830902776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45970.765830902776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45970.765830902776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45970.765830902776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45970.765830902776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45970.765830902776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45970.765830902776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45970.765830902776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45970.765830902776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45970.765830902776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45970.765830902776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45970.765830902776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45970.765830902776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45970.765830902776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45970.765830902776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45970.765830902776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45970.765830902776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45970.765830902776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45970.765830902776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45970.765830902776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45970.765830902776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45970.765830902776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45970.765830902776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45970.765830902776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45970.765830902776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45970.765830902776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45970.765830902776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45970.765830902776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45970.765830902776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45970.765830902776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45970.765830902776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45970.765830902776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45970.765830902776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45970.765830902776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45970.765830902776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45970.765830902776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45970.765830902776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45970.765830902776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45970.765830902776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45970.765830902776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45970.765830902776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45970.765830902776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45970.765830902776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45970.765830902776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45970.765830902776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45970.765830902776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45970.765830902776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45970.765830902776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45970.765830902776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45970.765830902776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45970.765830902776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45970.765830902776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45970.765830902776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45970.765830902776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45970.765830902776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45970.765830902776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45970.765830902776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45970.765830902776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45970.765830902776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45970.765830902776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45970.765830902776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45970.765830902776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45970.765830902776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45970.765830902776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45970.765830902776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45970.765830902776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45970.765830902776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45970.765830902776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45970.765830902776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45970.765830902776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45970.765830902776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45970.765830902776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45970.765830902776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45970.765830902776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45970.765830902776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45970.765830902776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45970.765830902776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45970.765830902776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45970.765830902776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45970.765830902776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45970.765830902776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45970.765830902776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45970.765830902776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45970.765830902776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45970.765830902776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45970.765830902776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45970.765830902776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45970.765830902776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45970.765830902776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45970.765830902776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45970.765830902776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45970.765830902776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45970.765830902776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45970.765830902776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45970.765830902776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45970.765830902776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45970.765830902776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45970.765830902776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45970.765830902776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45970.765830902776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45970.765830902776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45970.765830902776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45970.765830902776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45970.765830902776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45970.765830902776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45970.765830902776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45970.765830902776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45970.765830902776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45970.765830902776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45970.765830902776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45970.765830902776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45970.765830902776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45970.765830902776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45970.765830902776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45970.765830902776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45970.765830902776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45970.765830902776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45970.765830902776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45970.765830902776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45970.765830902776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45970.765830902776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45970.765830902776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45970.765830902776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45970.765830902776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45970.765830902776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45970.765830902776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45970.765830902776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45970.765830902776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45970.765830902776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45970.765830902776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45970.765830902776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45970.765830902776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45970.765830902776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45970.765830902776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45970.765830902776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45970.765830902776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45970.765830902776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45970.765830902776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45970.765830902776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45970.765830902776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45970.765830902776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45970.765830902776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45970.765830902776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45970.765830902776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45970.765830902776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45970.765830902776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45970.765830902776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45970.765830902776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45970.765830902776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45970.765830902776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45970.765830902776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45970.765830902776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45970.765830902776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45970.765830902776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45970.765830902776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45970.765830902776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45970.765830902776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45970.765830902776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45970.765830902776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45970.765830902776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45970.765830902776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45970.765830902776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45970.765830902776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45970.765830902776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45970.765830902776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45970.765830902776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45970.765830902776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45970.765830902776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45970.765830902776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45970.765830902776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45970.765830902776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45970.765830902776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45970.765830902776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45970.765830902776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45970.765830902776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45970.765830902776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45970.765830902776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45970.765830902776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45970.765830902776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45970.765830902776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45970.765830902776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45970.765830902776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45970.765830902776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45970.765830902776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45970.765830902776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45970.765830902776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45970.765830902776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45970.765830902776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45970.765830902776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45970.765830902776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45970.765830902776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45970.765830902776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45970.765830902776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45970.765830902776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45970.765830902776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45970.765830902776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45970.765830902776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45970.765830902776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45970.765830902776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45970.765830902776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45970.765830902776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45970.765830902776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45970.765830902776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45970.765830902776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45970.765830902776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45970.765830902776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45970.765830902776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45970.765830902776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45970.765830902776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45970.765830902776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45970.765830902776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45970.765830902776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45970.765830902776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45970.765830902776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45970.765830902776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45970.765830902776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45970.765830902776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45970.765830902776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45970.765830902776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45970.765830902776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45970.765830902776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45970.765830902776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45970.765830902776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45970.765830902776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45970.765830902776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45970.765830902776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45970.765830902776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45970.765830902776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45970.765830902776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45970.765830902776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45970.765830902776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45970.765830902776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45970.765830902776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45970.765830902776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45970.765830902776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45970.765830902776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45970.765830902776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45970.765830902776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45970.765830902776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45970.765830902776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45970.765830902776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45970.765830902776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45970.765830902776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45970.765830902776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45970.765830902776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45970.765830902776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45970.765830902776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45970.765830902776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45970.765830902776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45970.765830902776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45970.765830902776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45970.765830902776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45970.765830902776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45970.765830902776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45970.765830902776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45970.765830902776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45970.765830902776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45970.765830902776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45970.765830902776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45970.765830902776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45970.765830902776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45970.765830902776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45970.765830902776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45970.765830902776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45970.765830902776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45970.765830902776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45970.765830902776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45970.765830902776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45970.765830902776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45970.765830902776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45970.765830902776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45970.765830902776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45970.765830902776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45970.765830902776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45970.765830902776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45970.765830902776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45970.765830902776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45970.765830902776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45970.765830902776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45970.765830902776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45970.765830902776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45970.765830902776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45970.765830902776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45970.765830902776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45970.765830902776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45970.765830902776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45970.765830902776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45970.765830902776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45970.765830902776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45970.765830902776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45970.765830902776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45970.765830902776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45970.765830902776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45970.765830902776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45970.765830902776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45970.765830902776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45970.765830902776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45970.765830902776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45970.765830902776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45970.765830902776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45970.765830902776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45970.765830902776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45970.765830902776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45970.765830902776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45970.765830902776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45970.765830902776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45970.765830902776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45970.765830902776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45970.765830902776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45970.765830902776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45970.765830902776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45970.765830902776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45970.765830902776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45970.765830902776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45970.765830902776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45970.765830902776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45970.765830902776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45970.765830902776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45970.765830902776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45970.765830902776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45970.765830902776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45970.765830902776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45970.765830902776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45970.765830902776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45970.765830902776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45970.765830902776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45970.765830902776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45970.765830902776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45970.765830902776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45970.765830902776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45970.765830902776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45970.765830902776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45970.765830902776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45970.765830902776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45970.765830902776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45970.765830902776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45970.765830902776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45970.765830902776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45970.765830902776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45970.765830902776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45970.765830902776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45970.765830902776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45970.765830902776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45970.765830902776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45970.765830902776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45970.765830902776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45970.765830902776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45970.765830902776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45970.765830902776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45970.765830902776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45970.765830902776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45970.765830902776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45970.765830902776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45970.765830902776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45970.765830902776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45970.765830902776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45970.765830902776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45970.765830902776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45970.765830902776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45970.765830902776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45970.765830902776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45970.765830902776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45970.765830902776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45970.765830902776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45970.765830902776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45970.765830902776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45970.765830902776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45970.765830902776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45970.765830902776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45970.765830902776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45970.765830902776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45970.765830902776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45970.765830902776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45970.765830902776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45970.765830902776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45970.765830902776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45970.765830902776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45970.765830902776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45970.765830902776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45970.765830902776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45970.765830902776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45970.765830902776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45970.765830902776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45970.765830902776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45970.765830902776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45970.765830902776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45970.765830902776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45970.765830902776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45970.765830902776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45970.765830902776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45970.765830902776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45970.765830902776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45970.765830902776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45970.765830902776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45970.765830902776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45970.765830902776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45970.765830902776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45970.765830902776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45970.765830902776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45970.765830902776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45970.765830902776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45970.765830902776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45970.765830902776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45970.765830902776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45970.765830902776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45970.765830902776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45970.765830902776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45970.765830902776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45970.765830902776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45970.765830902776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45970.765830902776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45970.765830902776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45970.765830902776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45970.765830902776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45970.765830902776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45970.765830902776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45970.765830902776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45970.765830902776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45970.765830902776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45970.765830902776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45970.765830902776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45970.765830902776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45970.765830902776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45970.765830902776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45970.765830902776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45970.765830902776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45970.765830902776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45970.765830902776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45970.765830902776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45970.765830902776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45970.765830902776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45970.765830902776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45970.765830902776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45970.765830902776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45970.765830902776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45970.765830902776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45970.765830902776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45970.765830902776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45970.765830902776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45970.765830902776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45970.765830902776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45970.765830902776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45970.765830902776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45970.765830902776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45970.765830902776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45970.765830902776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45970.765830902776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45970.765830902776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45970.765830902776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45970.765830902776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45970.765830902776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45970.765830902776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45970.765830902776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45970.765830902776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45970.765830902776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45970.765830902776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45970.765830902776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45970.765830902776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45970.765830902776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45970.765830902776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45970.765830902776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45970.765830902776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45970.765830902776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45970.765830902776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45970.765830902776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45970.765830902776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45970.765830902776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45970.765830902776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45970.765830902776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45970.765830902776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45970.765830902776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45970.765830902776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45970.765830902776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45970.765830902776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45970.765830902776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45970.765830902776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45970.765830902776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45970.765830902776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45970.765830902776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45970.765830902776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45970.765830902776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45970.765830902776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45970.765830902776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45970.765830902776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45970.765830902776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45970.765830902776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45970.765830902776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45970.765830902776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45970.765830902776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45970.765830902776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45970.765830902776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45970.765830902776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45970.765830902776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45970.765830902776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45970.765830902776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45970.765830902776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45970.765830902776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45970.765830902776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45970.765830902776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45970.765830902776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45970.765830902776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45970.765830902776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45970.765830902776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45970.765830902776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45970.765830902776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45970.765830902776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45970.765830902776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45970.765830902776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45970.765830902776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45970.765830902776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45970.765830902776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45970.765830902776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45970.765830902776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45970.765830902776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45970.765830902776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45970.765830902776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45970.765830902776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45970.765830902776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45970.765830902776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45970.765830902776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45970.765830902776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45970.765830902776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45970.765830902776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45970.765830902776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45970.765830902776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45970.765830902776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45970.765830902776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45970.765830902776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45970.765830902776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45970.765830902776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45970.765830902776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45970.765830902776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45970.765830902776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45970.765830902776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45970.765830902776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45970.765830902776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45970.765830902776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45970.765830902776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45970.765830902776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45970.765830902776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45970.765830902776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45970.765830902776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45970.765830902776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45970.765830902776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45970.765830902776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45970.765830902776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45970.765830902776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45970.765830902776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45970.765830902776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45970.765830902776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45970.765830902776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45970.765830902776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45970.765830902776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45970.765830902776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45970.765830902776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45970.765830902776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45970.765830902776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45970.765830902776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45970.765830902776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45970.765830902776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45970.765830902776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45970.765830902776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45970.765830902776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45970.765830902776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45970.765830902776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45970.765830902776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45970.765830902776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45970.765830902776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45970.765830902776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45970.765830902776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45970.765830902776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45970.765830902776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45970.765830902776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45970.765830902776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45970.765830902776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45970.765830902776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45970.765830902776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45970.765830902776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45970.765830902776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45970.765830902776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45970.765830902776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45970.765830902776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45970.765830902776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45970.765830902776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45970.765830902776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45970.765830902776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45970.765830902776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45970.765830902776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45970.765830902776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45970.765830902776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45970.765830902776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45970.765830902776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45970.765830902776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45970.765830902776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45970.765830902776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45970.765830902776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45970.765830902776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45970.765830902776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45970.765830902776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45970.765830902776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45970.765830902776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45970.765830902776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45970.765830902776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45970.765830902776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45970.765830902776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45970.765830902776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45970.765830902776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45970.765830902776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45970.765830902776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45970.765830902776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45970.765830902776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45970.765830902776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45970.765830902776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45970.765830902776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45970.765830902776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45970.765830902776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45970.765830902776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45970.765830902776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45970.765830902776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45970.765830902776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45970.765830902776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45970.765830902776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45970.765830902776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45970.765830902776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45970.765830902776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45970.765830902776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45970.765830902776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45970.765830902776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45970.765830902776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45970.765830902776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45970.765830902776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45970.765830902776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45970.765830902776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45970.765830902776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45970.765830902776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45970.765830902776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45970.765830902776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45970.765830902776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45970.765830902776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45970.765830902776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45970.765830902776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45970.765830902776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45970.765830902776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45970.765830902776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45970.765830902776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45970.765830902776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45970.765830902776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45970.765830902776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45970.765830902776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45970.765830902776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45970.765830902776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45970.765830902776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45970.765830902776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45970.765830902776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45970.765830902776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45970.765830902776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45970.765830902776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45970.765830902776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45970.765830902776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45970.765830902776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45970.765830902776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45970.765830902776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45970.765830902776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45970.765830902776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45970.765830902776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45970.765830902776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45970.765830902776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45970.765830902776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45970.765830902776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45970.765830902776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45970.765830902776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45970.765830902776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45970.765830902776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45970.765830902776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45970.765830902776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45970.765830902776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45970.765830902776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45970.765830902776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45970.765830902776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45970.765830902776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45970.765830902776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45970.765830902776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45970.765830902776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45970.765830902776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45970.765830902776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45970.765830902776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45970.765830902776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45970.765830902776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45970.765830902776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45970.765830902776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45970.765830902776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45970.765830902776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45970.765830902776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45970.765830902776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45970.765830902776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45970.765830902776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45970.765830902776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45970.765830902776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45970.765830902776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45970.765830902776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45970.765830902776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45970.765830902776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45970.765830902776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45970.765830902776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45970.765830902776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45970.765830902776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45970.765830902776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45970.765830902776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45970.765830902776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45970.765830902776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45970.765830902776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45970.765830902776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45970.765830902776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45970.765830902776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45970.765830902776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45970.765830902776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45970.765830902776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45970.765830902776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45970.765830902776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45970.765830902776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45970.765830902776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45970.765830902776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45970.765830902776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45970.765830902776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45970.765830902776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45970.765830902776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45970.765830902776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45970.765830902776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45970.765830902776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45970.765830902776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45970.765830902776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45970.765830902776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45970.765830902776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45970.765830902776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45970.765830902776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45970.765830902776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45970.765830902776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45970.765830902776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45970.765830902776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45970.765830902776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45970.765830902776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45970.765830902776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45970.765830902776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45970.765830902776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45970.765830902776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45970.765830902776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45970.765830902776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45970.765830902776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45970.765830902776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45970.765830902776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45970.765830902776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45970.765830902776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45970.765830902776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45970.765830902776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45970.765830902776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45970.765830902776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45970.765830902776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45970.765830902776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45970.765830902776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45970.765830902776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45970.765830902776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45970.765830902776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45970.765830902776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45970.765830902776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45970.765830902776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45970.765830902776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45970.765830902776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45970.765830902776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45970.765830902776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45970.765830902776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45970.765830902776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45970.765830902776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45970.765830902776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45970.765830902776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45970.765830902776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45970.765830902776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45970.765830902776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45970.765830902776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45970.765830902776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45970.765830902776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45970.765830902776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45970.765830902776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45970.765830902776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45970.765830902776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45970.765830902776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45970.765830902776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45970.765830902776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45970.765830902776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45970.765830902776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45970.765830902776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45970.765830902776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45970.765830902776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45970.765830902776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45970.765830902776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45970.765830902776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45970.765830902776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45970.765830902776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45970.765830902776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45970.765830902776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45970.765830902776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45970.765830902776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45970.765830902776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45970.765830902776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45970.765830902776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45970.765830902776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45970.765830902776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45970.765830902776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45970.765830902776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45970.765830902776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45970.765830902776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45970.765830902776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45970.765830902776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45970.765830902776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45970.765830902776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45970.765830902776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45970.765830902776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45970.765830902776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45970.765830902776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45970.765830902776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45970.765830902776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45970.765830902776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45970.765830902776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45970.765830902776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45970.765830902776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45970.765830902776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45970.765830902776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45970.765830902776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45970.765830902776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45970.765830902776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45970.765830902776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45970.765830902776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45970.765830902776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45970.765830902776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45970.765830902776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45970.765830902776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45970.765830902776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45970.765830902776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45970.765830902776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45970.765830902776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45970.765830902776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45970.765830902776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45970.765830902776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45970.765830902776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45970.765830902776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45970.765830902776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45970.765830902776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45970.765830902776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45970.765830902776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45970.765830902776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45970.765830902776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45970.765830902776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45970.765830902776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45970.765830902776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45970.765830902776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45970.765830902776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45970.765830902776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45970.765830902776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45970.765830902776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45970.765830902776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45970.765830902776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45970.765830902776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45970.765830902776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45970.765830902776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45970.765830902776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45970.765830902776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45970.765830902776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45970.765830902776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45970.765830902776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45970.765830902776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45970.765830902776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45970.765830902776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45970.765830902776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45970.765830902776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45970.765830902776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45970.765830902776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45970.765830902776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45970.765830902776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45970.765830902776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45970.765830902776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45970.765830902776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45970.765830902776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45970.765830902776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45970.765830902776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45970.765830902776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45970.765830902776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45970.765830902776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45970.765830902776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45970.765830902776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45970.765830902776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45970.765830902776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45970.765830902776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45970.765830902776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45970.765830902776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45970.765830902776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45970.765830902776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45970.765830902776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45970.765830902776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45970.765830902776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45970.765830902776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45970.765830902776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45970.765830902776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45970.765830902776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45970.765830902776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45970.765830902776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45970.765830902776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45970.765830902776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45970.765830902776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45970.765830902776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45970.765830902776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45970.765830902776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45970.765830902776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45970.765830902776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45970.765830902776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45970.765830902776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45970.765830902776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45970.765830902776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45970.765830902776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45970.765830902776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45970.765830902776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45970.765830902776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45970.765830902776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45970.765830902776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45970.765830902776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45970.765830902776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45970.765830902776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45970.765830902776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45970.765830902776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45970.765830902776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45970.765830902776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45970.765830902776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45970.765830902776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45970.765830902776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45970.765830902776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45970.765830902776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45970.765830902776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45970.765830902776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45970.765830902776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45970.765830902776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45970.765830902776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45970.765830902776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45970.765830902776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45970.765830902776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45970.765830902776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45970.765830902776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45970.765830902776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45970.765830902776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45970.765830902776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45970.765830902776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45970.765830902776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45970.765830902776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45970.765830902776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45970.765830902776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45970.765830902776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45970.765830902776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45970.765830902776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45970.765830902776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45970.765830902776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45970.765830902776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45970.765830902776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45970.765830902776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45970.765830902776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45970.765830902776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45970.765830902776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45970.765830902776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45970.765830902776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45970.765830902776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45970.765830902776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45970.765830902776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45970.765830902776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45970.765830902776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45970.765830902776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45970.765830902776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45970.765830902776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45970.765830902776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45970.765830902776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45970.765830902776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45970.765830902776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45970.765830902776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45970.765830902776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45970.765830902776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45970.765830902776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45970.765830902776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45970.765830902776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45970.765830902776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45970.765830902776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45970.765830902776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45970.765830902776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45970.765830902776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45970.765830902776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45970.765830902776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45970.765830902776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45970.765830902776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45970.765830902776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45970.765830902776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45970.765830902776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45970.765830902776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45970.765830902776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45970.765830902776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45970.765830902776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45970.765830902776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45970.765830902776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45970.765830902776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45970.765830902776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45970.765830902776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45970.765830902776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45970.765830902776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45970.765830902776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45970.765830902776</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267.28511331017944</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36707</v>
      </c>
      <c r="E3" s="95" t="s">
        <v>39021</v>
      </c>
      <c r="F3" s="96">
        <v>45970.710925925923</v>
      </c>
      <c r="G3" s="136">
        <f t="shared" ref="G3:G28" ca="1" si="1">IFERROR(NOW()-F3,"")</f>
        <v>5.4904976852412801E-2</v>
      </c>
      <c r="H3" s="96">
        <v>45970.705208333333</v>
      </c>
      <c r="I3" s="135" t="str">
        <f>IFERROR(VLOOKUP(D3,DB!A:F,6,0),"")</f>
        <v>Generator-SG</v>
      </c>
      <c r="J3" s="135" t="str">
        <f>IFERROR(VLOOKUP(D3,DB!A:G,7,0),"")</f>
        <v>Dead</v>
      </c>
      <c r="K3" s="98" t="s">
        <v>39112</v>
      </c>
      <c r="L3" s="92" t="str">
        <f>IFERROR(VLOOKUP(D3,DB!A:I,9,0),"")</f>
        <v>Latis</v>
      </c>
    </row>
    <row r="4" spans="1:16" ht="15" customHeight="1">
      <c r="A4" s="135"/>
      <c r="B4" s="135" t="str">
        <f>IFERROR(VLOOKUP(D4,DB!A:K,11,0),"")</f>
        <v/>
      </c>
      <c r="C4" s="94"/>
      <c r="D4" s="92"/>
      <c r="E4" s="95"/>
      <c r="F4" s="96"/>
      <c r="G4" s="136">
        <f t="shared" ca="1" si="1"/>
        <v>45970.765830902776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1"/>
        <v>45970.765830902776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45970.765830902776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45970.765830902776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45970.765830902776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45970.765830902776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45970.765830902776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45970.765830902776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45970.765830902776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45970.765830902776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45970.765830902776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45970.765830902776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45970.765830902776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45970.765830902776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45970.765830902776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45970.765830902776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45970.765830902776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45970.765830902776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45970.765830902776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45970.765830902776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45970.765830902776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45970.765830902776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45970.765830902776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45970.765830902776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45970.765830902776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ref="G29:G60" ca="1" si="2">IFERROR(NOW()-F29,"")</f>
        <v>45970.765830902776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45970.765830902776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45970.765830902776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45970.765830902776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45970.765830902776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45970.765830902776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45970.765830902776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45970.765830902776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45970.765830902776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45970.765830902776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45970.765830902776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45970.765830902776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45970.765830902776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45970.765830902776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45970.765830902776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45970.765830902776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45970.765830902776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45970.765830902776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45970.765830902776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45970.765830902776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45970.765830902776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45970.765830902776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45970.765830902776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45970.765830902776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45970.765830902776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45970.765830902776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45970.765830902776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45970.765830902776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45970.765830902776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45970.765830902776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45970.765830902776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45970.765830902776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ref="G61:G92" ca="1" si="3">IFERROR(NOW()-F61,"")</f>
        <v>45970.765830902776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45970.765830902776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3"/>
        <v>45970.765830902776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3"/>
        <v>45970.765830902776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3"/>
        <v>45970.765830902776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3"/>
        <v>45970.765830902776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3"/>
        <v>45970.765830902776</v>
      </c>
      <c r="H67" s="96"/>
      <c r="I67" s="135" t="str">
        <f>IFERROR(VLOOKUP(D67,DB!A:F,6,0),"")</f>
        <v/>
      </c>
      <c r="J67" s="135" t="str">
        <f>IFERROR(VLOOKUP(D67,DB!A:G,7,0),"")</f>
        <v/>
      </c>
      <c r="K67" s="98"/>
      <c r="L67" s="92" t="str">
        <f>IFERROR(VLOOKUP(D67,DB!A:I,9,0),"")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39113</v>
      </c>
      <c r="B2" s="37" t="str">
        <f>IFERROR(VLOOKUP(D2,DB!A:K,11,0),"")</f>
        <v>R5</v>
      </c>
      <c r="C2" s="37">
        <v>3</v>
      </c>
      <c r="D2" s="107" t="s">
        <v>36011</v>
      </c>
      <c r="E2" s="37" t="s">
        <v>39021</v>
      </c>
      <c r="F2" s="38">
        <v>45891.832060185188</v>
      </c>
      <c r="G2" s="116">
        <f ca="1">IFERROR(NOW()-F2,"")</f>
        <v>78.933770717587322</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39102</v>
      </c>
      <c r="F3" s="38">
        <v>45926.188877314817</v>
      </c>
      <c r="G3" s="116">
        <f t="shared" ref="G3" ca="1" si="0">IFERROR(NOW()-F3,"")</f>
        <v>44.576953587958997</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39102</v>
      </c>
      <c r="F4" s="125">
        <v>45948.661111111112</v>
      </c>
      <c r="G4" s="126">
        <f t="shared" ref="G4:G50" ca="1" si="1">IFERROR(NOW()-F4,"")</f>
        <v>22.104719791663229</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45970.765830902776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45970.765830902776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45970.765830902776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45970.765830902776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45970.765830902776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45970.765830902776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45970.765830902776</v>
      </c>
      <c r="H12" s="125"/>
      <c r="I12" s="124" t="str">
        <f>IFERROR(VLOOKUP(D12,DB!A:F,6,0),"")</f>
        <v/>
      </c>
      <c r="J12" s="124" t="str">
        <f>IFERROR(VLOOKUP(D12,DB!A:G,7,0),"")</f>
        <v/>
      </c>
      <c r="K12" s="124"/>
      <c r="L12" s="124" t="str">
        <f>IFERROR(VLOOKUP(D12,DB!A:I,9,0),"")</f>
        <v/>
      </c>
    </row>
    <row r="13" spans="1:13">
      <c r="A13" s="124"/>
      <c r="B13" s="124" t="str">
        <f>IFERROR(VLOOKUP(D13,DB!A:K,11,0),"")</f>
        <v/>
      </c>
      <c r="C13" s="124"/>
      <c r="D13" s="152"/>
      <c r="E13" s="124"/>
      <c r="F13" s="125"/>
      <c r="G13" s="126">
        <f t="shared" ca="1" si="1"/>
        <v>45970.765830902776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45970.765830902776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45970.765830902776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45970.765830902776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45970.765830902776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45970.765830902776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45970.765830902776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45970.765830902776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45970.765830902776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45970.765830902776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45970.765830902776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45970.765830902776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45970.765830902776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45970.765830902776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45970.765830902776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45970.765830902776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45970.765830902776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45970.765830902776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45970.765830902776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45970.765830902776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45970.765830902776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45970.765830902776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45970.765830902776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45970.765830902776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45970.765830902776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45970.765830902776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45970.765830902776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45970.765830902776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45970.765830902776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45970.765830902776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45970.765830902776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45970.765830902776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45970.765830902776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45970.765830902776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45970.765830902776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45970.765830902776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45970.765830902776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45970.765830902776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ref="G51:G114" ca="1" si="2">IFERROR(NOW()-F51,"")</f>
        <v>45970.765830902776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45970.765830902776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45970.765830902776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45970.765830902776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45970.765830902776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45970.765830902776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45970.765830902776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45970.765830902776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45970.765830902776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45970.765830902776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45970.765830902776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45970.765830902776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45970.765830902776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45970.765830902776</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45970.765830902776</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45970.765830902776</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45970.765830902776</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45970.765830902776</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45970.765830902776</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45970.765830902776</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45970.765830902776</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45970.765830902776</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45970.765830902776</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45970.765830902776</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45970.765830902776</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45970.765830902776</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45970.765830902776</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45970.765830902776</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45970.765830902776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45970.765830902776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45970.765830902776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45970.765830902776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45970.765830902776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45970.765830902776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45970.765830902776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45970.765830902776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45970.765830902776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45970.765830902776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45970.765830902776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45970.765830902776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45970.765830902776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45970.765830902776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45970.765830902776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45970.765830902776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45970.765830902776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45970.765830902776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45970.765830902776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45970.765830902776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45970.765830902776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45970.765830902776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45970.765830902776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45970.765830902776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45970.765830902776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45970.765830902776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45970.765830902776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45970.765830902776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45970.765830902776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45970.765830902776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45970.765830902776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45970.765830902776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45970.765830902776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45970.765830902776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45970.765830902776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45970.765830902776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ref="G115:G178" ca="1" si="3">IFERROR(NOW()-F115,"")</f>
        <v>45970.765830902776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45970.765830902776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45970.765830902776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45970.765830902776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45970.765830902776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45970.765830902776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45970.765830902776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45970.765830902776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45970.765830902776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45970.765830902776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45970.765830902776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45970.765830902776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45970.765830902776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45970.765830902776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45970.765830902776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45970.765830902776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45970.765830902776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45970.765830902776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45970.765830902776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45970.765830902776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45970.765830902776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45970.765830902776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45970.765830902776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45970.765830902776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45970.765830902776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45970.765830902776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45970.765830902776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45970.765830902776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45970.765830902776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45970.765830902776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45970.765830902776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45970.765830902776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45970.765830902776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45970.765830902776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45970.765830902776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45970.765830902776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45970.765830902776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45970.765830902776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45970.765830902776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45970.765830902776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45970.765830902776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45970.765830902776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45970.765830902776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45970.765830902776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45970.765830902776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45970.765830902776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45970.765830902776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45970.765830902776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45970.765830902776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45970.765830902776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45970.765830902776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45970.765830902776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45970.765830902776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45970.765830902776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45970.765830902776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45970.765830902776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45970.765830902776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45970.765830902776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45970.765830902776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45970.765830902776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45970.765830902776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45970.765830902776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45970.765830902776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45970.765830902776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ref="G179:G242" ca="1" si="4">IFERROR(NOW()-F179,"")</f>
        <v>45970.765830902776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45970.765830902776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45970.765830902776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45970.765830902776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45970.765830902776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45970.765830902776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45970.765830902776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45970.765830902776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45970.765830902776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45970.765830902776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45970.765830902776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45970.765830902776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45970.765830902776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45970.765830902776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45970.765830902776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45970.765830902776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45970.765830902776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45970.765830902776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45970.765830902776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45970.765830902776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45970.765830902776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45970.765830902776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45970.765830902776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45970.765830902776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45970.765830902776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45970.765830902776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45970.765830902776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45970.765830902776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45970.765830902776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45970.765830902776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45970.765830902776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45970.765830902776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45970.765830902776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45970.765830902776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45970.765830902776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45970.765830902776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45970.765830902776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45970.765830902776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45970.765830902776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45970.765830902776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45970.765830902776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45970.765830902776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45970.765830902776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45970.765830902776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45970.765830902776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45970.765830902776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45970.765830902776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45970.765830902776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45970.765830902776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45970.765830902776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45970.765830902776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45970.765830902776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45970.765830902776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45970.765830902776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45970.765830902776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45970.765830902776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45970.765830902776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45970.765830902776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45970.765830902776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45970.765830902776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45970.765830902776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45970.765830902776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45970.765830902776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45970.765830902776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ref="G243:G306" ca="1" si="5">IFERROR(NOW()-F243,"")</f>
        <v>45970.765830902776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45970.765830902776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45970.765830902776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45970.765830902776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45970.765830902776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45970.765830902776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45970.765830902776</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45970.765830902776</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45970.765830902776</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45970.765830902776</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45970.765830902776</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45970.765830902776</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45970.765830902776</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45970.765830902776</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45970.765830902776</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45970.765830902776</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45970.765830902776</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45970.765830902776</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45970.765830902776</v>
      </c>
      <c r="H261" s="124"/>
      <c r="I261" s="124" t="str">
        <f>IFERROR(VLOOKUP(D261,DB!A:F,6,0),"")</f>
        <v/>
      </c>
      <c r="J261" s="124" t="str">
        <f>IFERROR(VLOOKUP(D261,DB!A:G,7,0),"")</f>
        <v/>
      </c>
      <c r="K261" s="124"/>
      <c r="L261" s="124" t="str">
        <f>IFERROR(VLOOKUP(D261,DB!A:I,9,0),"")</f>
        <v/>
      </c>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sheetData>
  <dataValidations count="2">
    <dataValidation allowBlank="1" showInputMessage="1" showErrorMessage="1" sqref="E1" xr:uid="{920C6338-E771-4DAE-8C89-92A9093EA4DE}"/>
    <dataValidation type="list" allowBlank="1" showInputMessage="1" showErrorMessage="1" sqref="E2:E2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5"/>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2"/>
      <c r="E2" s="124"/>
      <c r="F2" s="144"/>
      <c r="G2" s="105">
        <f t="shared" ref="G2:G13" ca="1" si="0">IFERROR(NOW()-F2,"-")</f>
        <v>45970.765830902776</v>
      </c>
      <c r="H2" s="144"/>
      <c r="I2" s="142" t="str">
        <f>IFERROR(VLOOKUP(D2,DB!A:F,6,0),"")</f>
        <v/>
      </c>
      <c r="J2" s="142" t="str">
        <f>IFERROR(VLOOKUP(D2,DB!A:G,7,0),"")</f>
        <v/>
      </c>
      <c r="K2" s="145"/>
      <c r="L2" s="146" t="str">
        <f>IFERROR(VLOOKUP(D2,DB!A:I,9,0),"")</f>
        <v/>
      </c>
    </row>
    <row r="3" spans="1:16382" ht="31.5" customHeight="1">
      <c r="A3" s="141"/>
      <c r="B3" s="142" t="str">
        <f>IFERROR(VLOOKUP(D3,DB!A:K,11,0),"")</f>
        <v/>
      </c>
      <c r="C3" s="143"/>
      <c r="D3" s="142"/>
      <c r="E3" s="124"/>
      <c r="F3" s="144"/>
      <c r="G3" s="105">
        <f t="shared" ca="1" si="0"/>
        <v>45970.765830902776</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45970.765830902776</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45970.765830902776</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45970.765830902776</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45970.765830902776</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45970.765830902776</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45970.765830902776</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45970.765830902776</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45970.765830902776</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45970.765830902776</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45970.765830902776</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ref="G14:G77" ca="1" si="1">IFERROR(NOW()-F14,"-")</f>
        <v>45970.765830902776</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1"/>
        <v>45970.765830902776</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45970.765830902776</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45970.765830902776</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45970.765830902776</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45970.765830902776</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45970.765830902776</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45970.765830902776</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45970.765830902776</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45970.765830902776</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45970.765830902776</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45970.765830902776</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45970.765830902776</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45970.765830902776</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45970.765830902776</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45970.765830902776</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45970.765830902776</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45970.765830902776</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45970.765830902776</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45970.765830902776</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45970.765830902776</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45970.765830902776</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45970.765830902776</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45970.765830902776</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45970.765830902776</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45970.765830902776</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45970.765830902776</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45970.765830902776</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45970.765830902776</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45970.765830902776</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45970.765830902776</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45970.765830902776</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45970.765830902776</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45970.765830902776</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45970.765830902776</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45970.765830902776</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45970.765830902776</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45970.765830902776</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45970.765830902776</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45970.765830902776</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45970.765830902776</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45970.765830902776</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45970.765830902776</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45970.765830902776</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45970.765830902776</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45970.765830902776</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45970.765830902776</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45970.765830902776</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45970.765830902776</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45970.765830902776</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45970.765830902776</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45970.765830902776</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45970.765830902776</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45970.765830902776</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45970.765830902776</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45970.765830902776</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45970.765830902776</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45970.765830902776</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45970.765830902776</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45970.765830902776</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45970.765830902776</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45970.765830902776</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45970.765830902776</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45970.765830902776</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ref="G78:G141" ca="1" si="2">IFERROR(NOW()-F78,"-")</f>
        <v>45970.765830902776</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2"/>
        <v>45970.765830902776</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45970.765830902776</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45970.765830902776</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45970.765830902776</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45970.765830902776</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45970.765830902776</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45970.765830902776</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45970.765830902776</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45970.765830902776</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45970.765830902776</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45970.765830902776</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45970.765830902776</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45970.765830902776</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45970.765830902776</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45970.765830902776</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45970.765830902776</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45970.765830902776</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45970.765830902776</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45970.765830902776</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45970.765830902776</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45970.765830902776</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45970.765830902776</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45970.765830902776</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45970.765830902776</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45970.765830902776</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45970.765830902776</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45970.765830902776</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45970.765830902776</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45970.765830902776</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45970.765830902776</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45970.765830902776</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45970.765830902776</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45970.765830902776</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45970.765830902776</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45970.765830902776</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45970.765830902776</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45970.765830902776</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45970.765830902776</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45970.765830902776</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45970.765830902776</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45970.765830902776</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45970.765830902776</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45970.765830902776</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45970.765830902776</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45970.765830902776</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45970.765830902776</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45970.765830902776</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45970.765830902776</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45970.765830902776</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45970.765830902776</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45970.765830902776</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45970.765830902776</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45970.765830902776</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45970.765830902776</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45970.765830902776</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45970.765830902776</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45970.765830902776</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45970.765830902776</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45970.765830902776</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45970.765830902776</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45970.765830902776</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45970.765830902776</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45970.765830902776</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ref="G142:G175" ca="1" si="3">IFERROR(NOW()-F142,"-")</f>
        <v>45970.765830902776</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3"/>
        <v>45970.765830902776</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45970.765830902776</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45970.765830902776</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45970.765830902776</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45970.765830902776</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45970.765830902776</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45970.765830902776</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45970.765830902776</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45970.765830902776</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45970.765830902776</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45970.765830902776</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45970.765830902776</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45970.765830902776</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45970.765830902776</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45970.765830902776</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45970.765830902776</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45970.765830902776</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45970.765830902776</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45970.765830902776</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45970.765830902776</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45970.765830902776</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45970.765830902776</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45970.765830902776</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45970.765830902776</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45970.765830902776</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45970.765830902776</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45970.765830902776</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45970.765830902776</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45970.765830902776</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45970.765830902776</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45970.765830902776</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45970.765830902776</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45970.765830902776</v>
      </c>
      <c r="H175" s="144"/>
      <c r="I175" s="142" t="str">
        <f>IFERROR(VLOOKUP(D175,DB!A:F,6,0),"")</f>
        <v/>
      </c>
      <c r="J175" s="142" t="str">
        <f>IFERROR(VLOOKUP(D175,DB!A:G,7,0),"")</f>
        <v/>
      </c>
      <c r="K175" s="145"/>
      <c r="L175" s="146" t="str">
        <f>IFERROR(VLOOKUP(D175,DB!A:I,9,0),"")</f>
        <v/>
      </c>
    </row>
  </sheetData>
  <dataValidations count="2">
    <dataValidation allowBlank="1" showInputMessage="1" showErrorMessage="1" sqref="E1" xr:uid="{9E1BC488-8814-4F8A-8DBE-742B3278AB71}"/>
    <dataValidation type="list" allowBlank="1" showInputMessage="1" showErrorMessage="1" sqref="E2:E1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2025-11-09T15:24:01Z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