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436" documentId="120_S{2AC9BD13-BADA-5192-A53E-5A8FF88502F6}" xr6:coauthVersionLast="47" xr6:coauthVersionMax="47" xr10:uidLastSave="{F6079123-7664-4A03-953E-5ABDB0AEF5F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 i="5" l="1"/>
  <c r="G12" i="5"/>
  <c r="G13" i="5"/>
  <c r="G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G2" i="1"/>
  <c r="B5" i="5"/>
  <c r="G5" i="5"/>
  <c r="I5" i="5"/>
  <c r="J5" i="5"/>
  <c r="L5"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G7" i="5"/>
  <c r="G8" i="5"/>
  <c r="G9" i="5"/>
  <c r="G10"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<sst xmlns="http://schemas.openxmlformats.org/spreadsheetml/2006/main" count="180308" uniqueCount="39128">
  <si>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</si>
  <si>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</si>
  <si>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</si>
  <si>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</si>
  <si>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</si>
  <si>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</si>
  <si>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</si>
  <si>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</si>
  <si>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</si>
  <si>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</si>
  <si>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</si>
  <si>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</si>
  <si>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</si>
  <si>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</si>
  <si>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</si>
  <si>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</si>
  <si>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</si>
  <si>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</si>
  <si>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</si>
  <si>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</si>
  <si>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</si>
  <si>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</si>
  <si>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</si>
  <si>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</si>
  <si>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</si>
  <si>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</si>
  <si>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</si>
  <si>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</si>
  <si>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</si>
  <si>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</si>
  <si>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</si>
  <si>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</si>
  <si>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</si>
  <si>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</si>
  <si>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</si>
  <si>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</si>
  <si>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</si>
  <si>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</si>
  <si>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</si>
  <si>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</si>
  <si>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</si>
  <si>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</si>
  <si>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</si>
  <si>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</si>
  <si>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</si>
  <si>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</si>
  <si>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</si>
  <si>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</si>
  <si>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</si>
  <si>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</si>
  <si>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</si>
  <si>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</si>
  <si>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</si>
  <si>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</si>
  <si>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</si>
  <si>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</si>
  <si>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</si>
  <si>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</si>
  <si>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</si>
  <si>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</si>
  <si>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</si>
  <si>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</si>
  <si>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</si>
  <si>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</si>
  <si>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</si>
  <si>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</si>
  <si>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</si>
  <si>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</si>
  <si>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</si>
  <si>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</si>
  <si>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</si>
  <si>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</si>
  <si>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</si>
  <si>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</si>
  <si>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</si>
  <si>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</si>
  <si>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</si>
  <si>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</si>
  <si>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</si>
  <si>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</si>
  <si>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</si>
  <si>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</si>
  <si>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</si>
  <si>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</si>
  <si>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</si>
  <si>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</si>
  <si>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</si>
  <si>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</si>
  <si>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</si>
  <si>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</si>
  <si>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</si>
  <si>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</si>
  <si>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</si>
  <si>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</si>
  <si>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</si>
  <si>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</si>
  <si>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</si>
  <si>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</si>
  <si>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</si>
  <si>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</si>
  <si>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</si>
  <si>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</si>
  <si>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</si>
  <si>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</si>
  <si>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</si>
  <si>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</si>
  <si>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</si>
  <si>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</si>
  <si>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</si>
  <si>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</si>
  <si>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</si>
  <si>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</si>
  <si>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</si>
  <si>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</si>
  <si>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</si>
  <si>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</si>
  <si>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</si>
  <si>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</si>
  <si>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</si>
  <si>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</si>
  <si>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</si>
  <si>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</si>
  <si>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</si>
  <si>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</si>
  <si>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</si>
  <si>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</si>
  <si>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</si>
  <si>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</si>
  <si>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</si>
  <si>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</si>
  <si>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</si>
  <si>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</si>
  <si>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</si>
  <si>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</si>
  <si>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</si>
  <si>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</si>
  <si>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</si>
  <si>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</si>
  <si>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</si>
  <si>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</si>
  <si>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</si>
  <si>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</si>
  <si>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</si>
  <si>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</si>
  <si>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</si>
  <si>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</si>
  <si>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</si>
  <si>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</si>
  <si>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</si>
  <si>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</si>
  <si>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</si>
  <si>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</si>
  <si>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</si>
  <si>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</si>
  <si>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</si>
  <si>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</si>
  <si>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</si>
  <si>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</si>
  <si>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</si>
  <si>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</si>
  <si>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</si>
  <si>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</si>
  <si>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</si>
  <si>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</si>
  <si>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</si>
  <si>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</si>
  <si>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</si>
  <si>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</si>
  <si>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</si>
  <si>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</si>
  <si>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</si>
  <si>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</si>
  <si>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</si>
  <si>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</si>
  <si>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</si>
  <si>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</si>
  <si>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</si>
  <si>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</si>
  <si>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</si>
  <si>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</si>
  <si>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</si>
  <si>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</si>
  <si>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</si>
  <si>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</si>
  <si>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</si>
  <si>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</si>
  <si>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</si>
  <si>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</si>
  <si>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</si>
  <si>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</si>
  <si>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</si>
  <si>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</si>
  <si>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</si>
  <si>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</si>
  <si>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</si>
  <si>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</si>
  <si>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</si>
  <si>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</si>
  <si>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</si>
  <si>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</si>
  <si>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</si>
  <si>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</si>
  <si>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</si>
  <si>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</si>
  <si>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</si>
  <si>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</si>
  <si>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</si>
  <si>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</si>
  <si>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</si>
  <si>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</si>
  <si>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</si>
  <si>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</si>
  <si>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</si>
  <si>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</si>
  <si>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</si>
  <si>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</si>
  <si>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</si>
  <si>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</si>
  <si>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</si>
  <si>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</si>
  <si>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</si>
  <si>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</si>
  <si>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</si>
  <si>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</si>
  <si>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</si>
  <si>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</si>
  <si>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</si>
  <si>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</si>
  <si>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</si>
  <si>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</si>
  <si>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</si>
  <si>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</si>
  <si>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</si>
  <si>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</si>
  <si>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</si>
  <si>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</si>
  <si>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</si>
  <si>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</si>
  <si>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</si>
  <si>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</si>
  <si>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</si>
  <si>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</si>
  <si>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</si>
  <si>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</si>
  <si>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</si>
  <si>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</si>
  <si>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</si>
  <si>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</si>
  <si>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</si>
  <si>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</si>
  <si>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</si>
  <si>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</si>
  <si>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</si>
  <si>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</si>
  <si>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</si>
  <si>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</si>
  <si>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</si>
  <si>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</si>
  <si>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</si>
  <si>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</si>
  <si>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</si>
  <si>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</si>
  <si>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</si>
  <si>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</si>
  <si>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</si>
  <si>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</si>
  <si>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</si>
  <si>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</si>
  <si>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</si>
  <si>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</si>
  <si>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</si>
  <si>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</si>
  <si>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</si>
  <si>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</si>
  <si>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</si>
  <si>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</si>
  <si>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</si>
  <si>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</si>
  <si>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</si>
  <si>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</si>
  <si>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</si>
  <si>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</si>
  <si>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</si>
  <si>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</si>
  <si>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</si>
  <si>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</si>
  <si>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</si>
  <si>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</si>
  <si>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</si>
  <si>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</si>
  <si>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</si>
  <si>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</si>
  <si>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</si>
  <si>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</si>
  <si>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</si>
  <si>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</si>
  <si>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</si>
  <si>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</si>
  <si>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</si>
  <si>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</si>
  <si>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</si>
  <si>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</si>
  <si>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</si>
  <si>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</si>
  <si>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</si>
  <si>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</si>
  <si>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</si>
  <si>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</si>
  <si>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</si>
  <si>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</si>
  <si>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</si>
  <si>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</si>
  <si>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</si>
  <si>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</si>
  <si>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</si>
  <si>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</si>
  <si>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</si>
  <si>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</si>
  <si>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</si>
  <si>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</si>
  <si>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</si>
  <si>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</si>
  <si>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</si>
  <si>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</si>
  <si>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</si>
  <si>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</si>
  <si>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</si>
  <si>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</si>
  <si>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</si>
  <si>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</si>
  <si>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</si>
  <si>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</si>
  <si>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</si>
  <si>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</si>
  <si>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</si>
  <si>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</si>
  <si>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</si>
  <si>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</si>
  <si>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</si>
  <si>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</si>
  <si>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</si>
  <si>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</si>
  <si>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</si>
  <si>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</si>
  <si>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</si>
  <si>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</si>
  <si>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</si>
  <si>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</si>
  <si>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</si>
  <si>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</si>
  <si>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</si>
  <si>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</si>
  <si>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</si>
  <si>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</si>
  <si>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</si>
  <si>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</si>
  <si>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</si>
  <si>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</si>
  <si>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</si>
  <si>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</si>
  <si>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</si>
  <si>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</si>
  <si>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</si>
  <si>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</si>
  <si>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</si>
  <si>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</si>
  <si>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</si>
  <si>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</si>
  <si>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</si>
  <si>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</si>
  <si>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</si>
  <si>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</si>
  <si>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</si>
  <si>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</si>
  <si>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</si>
  <si>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</si>
  <si>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</si>
  <si>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</si>
  <si>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</si>
  <si>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</si>
  <si>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</si>
  <si>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</si>
  <si>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</si>
  <si>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</si>
  <si>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</si>
  <si>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</si>
  <si>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</si>
  <si>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</si>
  <si>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</si>
  <si>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</si>
  <si>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</si>
  <si>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</si>
  <si>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</si>
  <si>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</si>
  <si>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</si>
  <si>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</si>
  <si>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</si>
  <si>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</si>
  <si>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</si>
  <si>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</si>
  <si>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</si>
  <si>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</si>
  <si>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</si>
  <si>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</si>
  <si>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</si>
  <si>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</si>
  <si>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</si>
  <si>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</si>
  <si>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</si>
  <si>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</si>
  <si>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</si>
  <si>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</si>
  <si>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</si>
  <si>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</si>
  <si>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</si>
  <si>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</si>
  <si>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</si>
  <si>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</si>
  <si>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</si>
  <si>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</si>
  <si>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</si>
  <si>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</si>
  <si>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</si>
  <si>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</si>
  <si>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</si>
  <si>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</si>
  <si>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</si>
  <si>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</si>
  <si>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</si>
  <si>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</si>
  <si>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</si>
  <si>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</si>
  <si>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</si>
  <si>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</si>
  <si>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</si>
  <si>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</si>
  <si>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</si>
  <si>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</si>
  <si>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</si>
  <si>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</si>
  <si>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</si>
  <si>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</si>
  <si>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</si>
  <si>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</si>
  <si>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</si>
  <si>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</si>
  <si>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</si>
  <si>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</si>
  <si>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</si>
  <si>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</si>
  <si>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</si>
  <si>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</si>
  <si>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</si>
  <si>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</si>
  <si>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</si>
  <si>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</si>
  <si>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</si>
  <si>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</si>
  <si>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</si>
  <si>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</si>
  <si>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</si>
  <si>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</si>
  <si>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</si>
  <si>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</si>
  <si>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</si>
  <si>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</si>
  <si>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</si>
  <si>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</si>
  <si>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</si>
  <si>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</si>
  <si>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</si>
  <si>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</si>
  <si>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</si>
  <si>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</si>
  <si>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</si>
  <si>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</si>
  <si>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</si>
  <si>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</si>
  <si>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</si>
  <si>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</si>
  <si>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</si>
  <si>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</si>
  <si>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</si>
  <si>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</si>
  <si>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</si>
  <si>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</si>
  <si>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</si>
  <si>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</si>
  <si>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</si>
  <si>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</si>
  <si>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</si>
  <si>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</si>
  <si>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</si>
  <si>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</si>
  <si>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</si>
  <si>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</si>
  <si>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</si>
  <si>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</si>
  <si>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</si>
  <si>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</si>
  <si>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</si>
  <si>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</si>
  <si>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</si>
  <si>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</si>
  <si>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</si>
  <si>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</si>
  <si>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</si>
  <si>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</si>
  <si>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</si>
  <si>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</si>
  <si>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</si>
  <si>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</si>
  <si>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</si>
  <si>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</si>
  <si>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</si>
  <si>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</si>
  <si>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</si>
  <si>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</si>
  <si>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</si>
  <si>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</si>
  <si>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</si>
  <si>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</si>
  <si>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</si>
  <si>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</si>
  <si>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</si>
  <si>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</si>
  <si>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</si>
  <si>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</si>
  <si>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</si>
  <si>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</si>
  <si>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</si>
  <si>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</si>
  <si>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</si>
  <si>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</si>
  <si>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</si>
  <si>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</si>
  <si>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</si>
  <si>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</si>
  <si>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</si>
  <si>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</si>
  <si>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</si>
  <si>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</si>
  <si>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</si>
  <si>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</si>
  <si>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</si>
  <si>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</si>
  <si>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</si>
  <si>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</si>
  <si>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</si>
  <si>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</si>
  <si>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</si>
  <si>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</si>
  <si>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</si>
  <si>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</si>
  <si>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</si>
  <si>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</si>
  <si>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</si>
  <si>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</si>
  <si>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</si>
  <si>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</si>
  <si>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</si>
  <si>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</si>
  <si>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</si>
  <si>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</si>
  <si>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</si>
  <si>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</si>
  <si>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</si>
  <si>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</si>
  <si>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</si>
  <si>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</si>
  <si>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</si>
  <si>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</si>
  <si>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</si>
  <si>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</si>
  <si>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</si>
  <si>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</si>
  <si>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</si>
  <si>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</si>
  <si>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</si>
  <si>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</si>
  <si>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</si>
  <si>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</si>
  <si>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</si>
  <si>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</si>
  <si>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</si>
  <si>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</si>
  <si>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</si>
  <si>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</si>
  <si>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</si>
  <si>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</si>
  <si>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</si>
  <si>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</si>
  <si>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</si>
  <si>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</si>
  <si>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</si>
  <si>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</si>
  <si>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</si>
  <si>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</si>
  <si>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</si>
  <si>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</si>
  <si>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</si>
  <si>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</si>
  <si>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</si>
  <si>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</si>
  <si>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</si>
  <si>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</si>
  <si>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</si>
  <si>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</si>
  <si>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</si>
  <si>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</si>
  <si>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</si>
  <si>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</si>
  <si>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</si>
  <si>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</si>
  <si>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</si>
  <si>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</si>
  <si>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</si>
  <si>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</si>
  <si>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</si>
  <si>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</si>
  <si>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</si>
  <si>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</si>
  <si>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</si>
  <si>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</si>
  <si>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</si>
  <si>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</si>
  <si>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</si>
  <si>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</si>
  <si>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</si>
  <si>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</si>
  <si>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</si>
  <si>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</si>
  <si>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</si>
  <si>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</si>
  <si>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</si>
  <si>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</si>
  <si>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</si>
  <si>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</si>
  <si>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</si>
  <si>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</si>
  <si>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</si>
  <si>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</si>
  <si>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</si>
  <si>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</si>
  <si>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</si>
  <si>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</si>
  <si>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</si>
  <si>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</si>
  <si>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</si>
  <si>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</si>
  <si>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</si>
  <si>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</si>
  <si>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</si>
  <si>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</si>
  <si>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</si>
  <si>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</si>
  <si>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</si>
  <si>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</si>
  <si>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</si>
  <si>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</si>
  <si>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</si>
  <si>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</si>
  <si>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</si>
  <si>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</si>
  <si>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</si>
  <si>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</si>
  <si>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</si>
  <si>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</si>
  <si>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</si>
  <si>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</si>
  <si>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</si>
  <si>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</si>
  <si>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</si>
  <si>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</si>
  <si>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</si>
  <si>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</si>
  <si>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</si>
  <si>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</si>
  <si>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</si>
  <si>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</si>
  <si>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</si>
  <si>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</si>
  <si>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</si>
  <si>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</si>
  <si>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</si>
  <si>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</si>
  <si>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</si>
  <si>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</si>
  <si>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</si>
  <si>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</si>
  <si>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</si>
  <si>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</si>
  <si>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</si>
  <si>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</si>
  <si>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</si>
  <si>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</si>
  <si>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</si>
  <si>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</si>
  <si>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</si>
  <si>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</si>
  <si>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</si>
  <si>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</si>
  <si>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</si>
  <si>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</si>
  <si>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</si>
  <si>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</si>
  <si>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</si>
  <si>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</si>
  <si>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</si>
  <si>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</si>
  <si>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</si>
  <si>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</si>
  <si>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</si>
  <si>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</si>
  <si>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</si>
  <si>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</si>
  <si>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</si>
  <si>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</si>
  <si>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</si>
  <si>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</si>
  <si>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</si>
  <si>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</si>
  <si>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</si>
  <si>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</si>
  <si>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</si>
  <si>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</si>
  <si>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</si>
  <si>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</si>
  <si>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</si>
  <si>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</si>
  <si>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</si>
  <si>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</si>
  <si>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</si>
  <si>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</si>
  <si>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</si>
  <si>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</si>
  <si>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</si>
  <si>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</si>
  <si>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</si>
  <si>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</si>
  <si>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</si>
  <si>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</si>
  <si>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</si>
  <si>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</si>
  <si>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</si>
  <si>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</si>
  <si>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</si>
  <si>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</si>
  <si>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</si>
  <si>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</si>
  <si>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</si>
  <si>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</si>
  <si>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</si>
  <si>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</si>
  <si>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</si>
  <si>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</si>
  <si>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</si>
  <si>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</si>
  <si>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</si>
  <si>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</si>
  <si>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</si>
  <si>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</si>
  <si>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</si>
  <si>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</si>
  <si>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</si>
  <si>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</si>
  <si>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</si>
  <si>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</si>
  <si>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</si>
  <si>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</si>
  <si>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</si>
  <si>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</si>
  <si>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</si>
  <si>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</si>
  <si>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</si>
  <si>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</si>
  <si>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</si>
  <si>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</si>
  <si>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</si>
  <si>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</si>
  <si>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</si>
  <si>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</si>
  <si>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</si>
  <si>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</si>
  <si>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</si>
  <si>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</si>
  <si>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</si>
  <si>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</si>
  <si>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</si>
  <si>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</si>
  <si>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</si>
  <si>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</si>
  <si>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</si>
  <si>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</si>
  <si>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</si>
  <si>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</si>
  <si>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</si>
  <si>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</si>
  <si>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</si>
  <si>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</si>
  <si>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</si>
  <si>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</si>
  <si>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</si>
  <si>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</si>
  <si>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</si>
  <si>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</si>
  <si>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</si>
  <si>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</si>
  <si>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</si>
  <si>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</si>
  <si>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</si>
  <si>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</si>
  <si>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</si>
  <si>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</si>
  <si>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</si>
  <si>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</si>
  <si>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</si>
  <si>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</si>
  <si>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</si>
  <si>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</si>
  <si>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</si>
  <si>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</si>
  <si>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</si>
  <si>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</si>
  <si>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</si>
  <si>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</si>
  <si>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</si>
  <si>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</si>
  <si>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</si>
  <si>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</si>
  <si>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</si>
  <si>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</si>
  <si>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</si>
  <si>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</si>
  <si>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</si>
  <si>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</si>
  <si>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</si>
  <si>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</si>
  <si>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</si>
  <si>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</si>
  <si>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</si>
  <si>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</si>
  <si>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</si>
  <si>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</si>
  <si>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</si>
  <si>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</si>
  <si>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</si>
  <si>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</si>
  <si>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</si>
  <si>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</si>
  <si>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</si>
  <si>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</si>
  <si>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</si>
  <si>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</si>
  <si>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</si>
  <si>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</si>
  <si>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</si>
  <si>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</si>
  <si>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</si>
  <si>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</si>
  <si>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</si>
  <si>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</si>
  <si>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</si>
  <si>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</si>
  <si>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</si>
  <si>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</si>
  <si>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</si>
  <si>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</si>
  <si>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</si>
  <si>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</si>
  <si>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</si>
  <si>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</si>
  <si>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</si>
  <si>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</si>
  <si>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</si>
  <si>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</si>
  <si>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</si>
  <si>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</si>
  <si>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</si>
  <si>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</si>
  <si>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</si>
  <si>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</si>
  <si>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</si>
  <si>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</si>
  <si>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</si>
  <si>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</si>
  <si>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</si>
  <si>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</si>
  <si>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</si>
  <si>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</si>
  <si>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</si>
  <si>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</si>
  <si>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</si>
  <si>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</si>
  <si>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</si>
  <si>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</si>
  <si>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</si>
  <si>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</si>
  <si>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</si>
  <si>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</si>
  <si>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</si>
  <si>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</si>
  <si>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</si>
  <si>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</si>
  <si>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</si>
  <si>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</si>
  <si>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</si>
  <si>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</si>
  <si>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</si>
  <si>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</si>
  <si>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</si>
  <si>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</si>
  <si>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</si>
  <si>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</si>
  <si>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</si>
  <si>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</si>
  <si>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</si>
  <si>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</si>
  <si>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</si>
  <si>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</si>
  <si>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</si>
  <si>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</si>
  <si>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</si>
  <si>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</si>
  <si>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</si>
  <si>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</si>
  <si>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</si>
  <si>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</si>
  <si>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</si>
  <si>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</si>
  <si>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</si>
  <si>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</si>
  <si>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</si>
  <si>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</si>
  <si>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</si>
  <si>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</si>
  <si>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</si>
  <si>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</si>
  <si>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</si>
  <si>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</si>
  <si>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</si>
  <si>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</si>
  <si>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</si>
  <si>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</si>
  <si>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</si>
  <si>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</si>
  <si>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</si>
  <si>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</si>
  <si>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</si>
  <si>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</si>
  <si>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</si>
  <si>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</si>
  <si>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</si>
  <si>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</si>
  <si>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</si>
  <si>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</si>
  <si>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</si>
  <si>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</si>
  <si>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</si>
  <si>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</si>
  <si>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</si>
  <si>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</si>
  <si>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</si>
  <si>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</si>
  <si>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</si>
  <si>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</si>
  <si>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</si>
  <si>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</si>
  <si>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</si>
  <si>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</si>
  <si>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</si>
  <si>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</si>
  <si>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</si>
  <si>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</si>
  <si>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</si>
  <si>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</si>
  <si>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</si>
  <si>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</si>
  <si>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</si>
  <si>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</si>
  <si>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</si>
  <si>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</si>
  <si>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</si>
  <si>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</si>
  <si>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</si>
  <si>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</si>
  <si>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</si>
  <si>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</si>
  <si>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</si>
  <si>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</si>
  <si>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</si>
  <si>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</si>
  <si>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</si>
  <si>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</si>
  <si>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</si>
  <si>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</si>
  <si>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</si>
  <si>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</si>
  <si>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</si>
  <si>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</si>
  <si>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</si>
  <si>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</si>
  <si>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</si>
  <si>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</si>
  <si>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</si>
  <si>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</si>
  <si>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</si>
  <si>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</si>
  <si>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</si>
  <si>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</si>
  <si>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</si>
  <si>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</si>
  <si>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</si>
  <si>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</si>
  <si>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</si>
  <si>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</si>
  <si>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</si>
  <si>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</si>
  <si>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</si>
  <si>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</si>
  <si>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</si>
  <si>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</si>
  <si>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</si>
  <si>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</si>
  <si>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</si>
  <si>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</si>
  <si>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</si>
  <si>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</si>
  <si>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</si>
  <si>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</si>
  <si>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</si>
  <si>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</si>
  <si>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</si>
  <si>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</si>
  <si>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</si>
  <si>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</si>
  <si>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</si>
  <si>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</si>
  <si>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</si>
  <si>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</si>
  <si>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</si>
  <si>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</si>
  <si>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</si>
  <si>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</si>
  <si>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</si>
  <si>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</si>
  <si>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</si>
  <si>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</si>
  <si>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</si>
  <si>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</si>
  <si>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</si>
  <si>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</si>
  <si>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</si>
  <si>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</si>
  <si>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</si>
  <si>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</si>
  <si>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</si>
  <si>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</si>
  <si>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</si>
  <si>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</si>
  <si>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</si>
  <si>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</si>
  <si>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</si>
  <si>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</si>
  <si>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</si>
  <si>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</si>
  <si>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</si>
  <si>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</si>
  <si>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</si>
  <si>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</si>
  <si>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</si>
  <si>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</si>
  <si>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</si>
  <si>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</si>
  <si>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</si>
  <si>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</si>
  <si>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</si>
  <si>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</si>
  <si>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</si>
  <si>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</si>
  <si>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</si>
  <si>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</si>
  <si>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</si>
  <si>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</si>
  <si>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</si>
  <si>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</si>
  <si>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</si>
  <si>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</si>
  <si>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</si>
  <si>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</si>
  <si>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</si>
  <si>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</si>
  <si>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</si>
  <si>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</si>
  <si>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</si>
  <si>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</si>
  <si>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</si>
  <si>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</si>
  <si>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</si>
  <si>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</si>
  <si>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</si>
  <si>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</si>
  <si>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</si>
  <si>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</si>
  <si>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</si>
  <si>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</si>
  <si>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</si>
  <si>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</si>
  <si>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</si>
  <si>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</si>
  <si>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</si>
  <si>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</si>
  <si>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</si>
  <si>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</si>
  <si>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</si>
  <si>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</si>
  <si>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</si>
  <si>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</si>
  <si>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</si>
  <si>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</si>
  <si>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</si>
  <si>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</si>
  <si>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</si>
  <si>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</si>
  <si>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</si>
  <si>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</si>
  <si>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</si>
  <si>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</si>
  <si>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</si>
  <si>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</si>
  <si>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</si>
  <si>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</si>
  <si>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</si>
  <si>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</si>
  <si>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</si>
  <si>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</si>
  <si>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</si>
  <si>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</si>
  <si>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</si>
  <si>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</si>
  <si>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</si>
  <si>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</si>
  <si>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</si>
  <si>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</si>
  <si>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</si>
  <si>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</si>
  <si>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</si>
  <si>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</si>
  <si>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</si>
  <si>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</si>
  <si>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</si>
  <si>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</si>
  <si>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</si>
  <si>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</si>
  <si>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</si>
  <si>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</si>
  <si>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</si>
  <si>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</si>
  <si>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</si>
  <si>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</si>
  <si>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</si>
  <si>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</si>
  <si>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</si>
  <si>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</si>
  <si>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</si>
  <si>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</si>
  <si>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</si>
  <si>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</si>
  <si>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</si>
  <si>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</si>
  <si>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</si>
  <si>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</si>
  <si>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</si>
  <si>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</si>
  <si>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</si>
  <si>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</si>
  <si>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</si>
  <si>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</si>
  <si>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</si>
  <si>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</si>
  <si>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</si>
  <si>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</si>
  <si>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</si>
  <si>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</si>
  <si>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</si>
  <si>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</si>
  <si>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</si>
  <si>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</si>
  <si>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</si>
  <si>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</si>
  <si>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</si>
  <si>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</si>
  <si>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</si>
  <si>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</si>
  <si>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</si>
  <si>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</si>
  <si>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</si>
  <si>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</si>
  <si>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</si>
  <si>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</si>
  <si>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</si>
  <si>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</si>
  <si>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</si>
  <si>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</si>
  <si>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</si>
  <si>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</si>
  <si>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</si>
  <si>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</si>
  <si>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</si>
  <si>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</si>
  <si>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</si>
  <si>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</si>
  <si>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</si>
  <si>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</si>
  <si>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</si>
  <si>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</si>
  <si>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</si>
  <si>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</si>
  <si>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</si>
  <si>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</si>
  <si>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</si>
  <si>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</si>
  <si>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</si>
  <si>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</si>
  <si>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</si>
  <si>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</si>
  <si>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</si>
  <si>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</si>
  <si>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</si>
  <si>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</si>
  <si>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</si>
  <si>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</si>
  <si>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</si>
  <si>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</si>
  <si>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</si>
  <si>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</si>
  <si>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</si>
  <si>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</si>
  <si>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</si>
  <si>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</si>
  <si>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</si>
  <si>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</si>
  <si>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</si>
  <si>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</si>
  <si>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</si>
  <si>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</si>
  <si>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</si>
  <si>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</si>
  <si>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</si>
  <si>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</si>
  <si>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</si>
  <si>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</si>
  <si>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</si>
  <si>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</si>
  <si>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</si>
  <si>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</si>
  <si>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</si>
  <si>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</si>
  <si>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</si>
  <si>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</si>
  <si>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</si>
  <si>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</si>
  <si>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</si>
  <si>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</si>
  <si>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</si>
  <si>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</si>
  <si>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</si>
  <si>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</si>
  <si>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</si>
  <si>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</si>
  <si>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</si>
  <si>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</si>
  <si>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</si>
  <si>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</si>
  <si>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</si>
  <si>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</si>
  <si>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</si>
  <si>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</si>
  <si>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</si>
  <si>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</si>
  <si>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</si>
  <si>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</si>
  <si>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</si>
  <si>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</si>
  <si>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</si>
  <si>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</si>
  <si>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</si>
  <si>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</si>
  <si>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</si>
  <si>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</si>
  <si>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</si>
  <si>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</si>
  <si>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</si>
  <si>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</si>
  <si>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</si>
  <si>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</si>
  <si>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</si>
  <si>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</si>
  <si>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</si>
  <si>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</si>
  <si>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</si>
  <si>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</si>
  <si>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</si>
  <si>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</si>
  <si>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</si>
  <si>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</si>
  <si>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</si>
  <si>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</si>
  <si>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</si>
  <si>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</si>
  <si>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</si>
  <si>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</si>
  <si>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</si>
  <si>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</si>
  <si>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</si>
  <si>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</si>
  <si>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</si>
  <si>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</si>
  <si>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</si>
  <si>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</si>
  <si>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</si>
  <si>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</si>
  <si>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</si>
  <si>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</si>
  <si>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</si>
  <si>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</si>
  <si>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</si>
  <si>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</si>
  <si>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</si>
  <si>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</si>
  <si>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</si>
  <si>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</si>
  <si>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</si>
  <si>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</si>
  <si>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</si>
  <si>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</si>
  <si>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</si>
  <si>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</si>
  <si>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</si>
  <si>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</si>
  <si>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</si>
  <si>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</si>
  <si>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</si>
  <si>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</si>
  <si>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</si>
  <si>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</si>
  <si>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</si>
  <si>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</si>
  <si>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</si>
  <si>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</si>
  <si>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</si>
  <si>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</si>
  <si>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</si>
  <si>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</si>
  <si>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</si>
  <si>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</si>
  <si>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</si>
  <si>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</si>
  <si>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</si>
  <si>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</si>
  <si>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</si>
  <si>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</si>
  <si>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</si>
  <si>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</si>
  <si>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</si>
  <si>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</si>
  <si>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</si>
  <si>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</si>
  <si>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</si>
  <si>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</si>
  <si>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</si>
  <si>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</si>
  <si>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</si>
  <si>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</si>
  <si>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</si>
  <si>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</si>
  <si>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</si>
  <si>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</si>
  <si>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</si>
  <si>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</si>
  <si>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</si>
  <si>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</si>
  <si>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</si>
  <si>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</si>
  <si>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</si>
  <si>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</si>
  <si>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</si>
  <si>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</si>
  <si>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</si>
  <si>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</si>
  <si>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</si>
  <si>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</si>
  <si>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</si>
  <si>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</si>
  <si>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</si>
  <si>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</si>
  <si>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</si>
  <si>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</si>
  <si>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</si>
  <si>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</si>
  <si>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</si>
  <si>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</si>
  <si>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</si>
  <si>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</si>
  <si>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</si>
  <si>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</si>
  <si>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</si>
  <si>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</si>
  <si>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</si>
  <si>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</si>
  <si>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</si>
  <si>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</si>
  <si>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</si>
  <si>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</si>
  <si>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</si>
  <si>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</si>
  <si>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</si>
  <si>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</si>
  <si>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</si>
  <si>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</si>
  <si>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</si>
  <si>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</si>
  <si>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</si>
  <si>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</si>
  <si>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</si>
  <si>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</si>
  <si>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</si>
  <si>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</si>
  <si>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</si>
  <si>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</si>
  <si>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</si>
  <si>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</si>
  <si>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</si>
  <si>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</si>
  <si>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</si>
  <si>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</si>
  <si>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</si>
  <si>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</si>
  <si>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</si>
  <si>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</si>
  <si>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</si>
  <si>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</si>
  <si>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</si>
  <si>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</si>
  <si>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</si>
  <si>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</si>
  <si>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</si>
  <si>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</si>
  <si>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</si>
  <si>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</si>
  <si>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</si>
  <si>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</si>
  <si>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</si>
  <si>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</si>
  <si>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</si>
  <si>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</si>
  <si>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</si>
  <si>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</si>
  <si>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</si>
  <si>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</si>
  <si>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</si>
  <si>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</si>
  <si>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</si>
  <si>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</si>
  <si>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</si>
  <si>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</si>
  <si>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</si>
  <si>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</si>
  <si>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</si>
  <si>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</si>
  <si>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</si>
  <si>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</si>
  <si>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</si>
  <si>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</si>
  <si>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</si>
  <si>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</si>
  <si>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</si>
  <si>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</si>
  <si>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</si>
  <si>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</si>
  <si>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</si>
  <si>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</si>
  <si>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</si>
  <si>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</si>
  <si>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</si>
  <si>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</si>
  <si>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</si>
  <si>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</si>
  <si>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</si>
  <si>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</si>
  <si>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</si>
  <si>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</si>
  <si>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</si>
  <si>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</si>
  <si>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</si>
  <si>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</si>
  <si>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</si>
  <si>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</si>
  <si>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</si>
  <si>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</si>
  <si>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</si>
  <si>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</si>
  <si>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</si>
  <si>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</si>
  <si>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</si>
  <si>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</si>
  <si>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</si>
  <si>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</si>
  <si>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</si>
  <si>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</si>
  <si>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</si>
  <si>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</si>
  <si>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</si>
  <si>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</si>
  <si>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</si>
  <si>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</si>
  <si>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</si>
  <si>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</si>
  <si>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</si>
  <si>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</si>
  <si>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</si>
  <si>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</si>
  <si>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</si>
  <si>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</si>
  <si>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</si>
  <si>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</si>
  <si>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</si>
  <si>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</si>
  <si>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</si>
  <si>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</si>
  <si>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</si>
  <si>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</si>
  <si>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</si>
  <si>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</si>
  <si>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</si>
  <si>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</si>
  <si>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</si>
  <si>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</si>
  <si>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</si>
  <si>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</si>
  <si>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</si>
  <si>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</si>
  <si>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</si>
  <si>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</si>
  <si>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</si>
  <si>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</si>
  <si>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</si>
  <si>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</si>
  <si>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</si>
  <si>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</si>
  <si>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</si>
  <si>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</si>
  <si>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</si>
  <si>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</si>
  <si>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</si>
  <si>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</si>
  <si>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</si>
  <si>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</si>
  <si>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</si>
  <si>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</si>
  <si>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</si>
  <si>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</si>
  <si>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</si>
  <si>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</si>
  <si>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</si>
  <si>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</si>
  <si>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</si>
  <si>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</si>
  <si>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</si>
  <si>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</si>
  <si>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</si>
  <si>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</si>
  <si>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</si>
  <si>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</si>
  <si>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</si>
  <si>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</si>
  <si>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</si>
  <si>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</si>
  <si>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</si>
  <si>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</si>
  <si>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</si>
  <si>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</si>
  <si>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</si>
  <si>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</si>
  <si>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</si>
  <si>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</si>
  <si>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</si>
  <si>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</si>
  <si>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</si>
  <si>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</si>
  <si>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</si>
  <si>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</si>
  <si>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</si>
  <si>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</si>
  <si>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</si>
  <si>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</si>
  <si>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</si>
  <si>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</si>
  <si>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</si>
  <si>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</si>
  <si>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</si>
  <si>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</si>
  <si>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</si>
  <si>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</si>
  <si>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</si>
  <si>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</si>
  <si>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</si>
  <si>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</si>
  <si>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</si>
  <si>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</si>
  <si>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</si>
  <si>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</si>
  <si>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</si>
  <si>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</si>
  <si>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</si>
  <si>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</si>
  <si>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</si>
  <si>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</si>
  <si>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</si>
  <si>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</si>
  <si>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</si>
  <si>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</si>
  <si>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</si>
  <si>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</si>
  <si>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</si>
  <si>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</si>
  <si>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</si>
  <si>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</si>
  <si>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</si>
  <si>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</si>
  <si>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</si>
  <si>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</si>
  <si>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</si>
  <si>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</si>
  <si>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</si>
  <si>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</si>
  <si>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</si>
  <si>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</si>
  <si>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</si>
  <si>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</si>
  <si>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</si>
  <si>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</si>
  <si>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</si>
  <si>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</si>
  <si>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</si>
  <si>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</si>
  <si>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</si>
  <si>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</si>
  <si>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</si>
  <si>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</si>
  <si>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</si>
  <si>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</si>
  <si>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</si>
  <si>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</si>
  <si>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</si>
  <si>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</si>
  <si>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</si>
  <si>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</si>
  <si>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</si>
  <si>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</si>
  <si>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</si>
  <si>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</si>
  <si>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</si>
  <si>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</si>
  <si>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</si>
  <si>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</si>
  <si>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</si>
  <si>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</si>
  <si>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</si>
  <si>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</si>
  <si>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</si>
  <si>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</si>
  <si>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</si>
  <si>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</si>
  <si>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</si>
  <si>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</si>
  <si>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</si>
  <si>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</si>
  <si>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</si>
  <si>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</si>
  <si>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</si>
  <si>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</si>
  <si>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</si>
  <si>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</si>
  <si>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</si>
  <si>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</si>
  <si>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</si>
  <si>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</si>
  <si>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</si>
  <si>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</si>
  <si>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</si>
  <si>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</si>
  <si>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</si>
  <si>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</si>
  <si>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</si>
  <si>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</si>
  <si>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</si>
  <si>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</si>
  <si>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</si>
  <si>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</si>
  <si>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</si>
  <si>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</si>
  <si>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</si>
  <si>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</si>
  <si>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</si>
  <si>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</si>
  <si>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</si>
  <si>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</si>
  <si>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</si>
  <si>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</si>
  <si>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</si>
  <si>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</si>
  <si>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</si>
  <si>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</si>
  <si>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</si>
  <si>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</si>
  <si>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</si>
  <si>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</si>
  <si>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</si>
  <si>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</si>
  <si>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</si>
  <si>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</si>
  <si>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</si>
  <si>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</si>
  <si>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</si>
  <si>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</si>
  <si>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</si>
  <si>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</si>
  <si>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</si>
  <si>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</si>
  <si>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</si>
  <si>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</si>
  <si>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</si>
  <si>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</si>
  <si>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</si>
  <si>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</si>
  <si>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</si>
  <si>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</si>
  <si>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</si>
  <si>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</si>
  <si>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</si>
  <si>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</si>
  <si>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</si>
  <si>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</si>
  <si>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</si>
  <si>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</si>
  <si>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</si>
  <si>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</si>
  <si>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</si>
  <si>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</si>
  <si>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</si>
  <si>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</si>
  <si>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</si>
  <si>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</si>
  <si>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</si>
  <si>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</si>
  <si>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</si>
  <si>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</si>
  <si>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</si>
  <si>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</si>
  <si>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</si>
  <si>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</si>
  <si>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</si>
  <si>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</si>
  <si>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</si>
  <si>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</si>
  <si>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</si>
  <si>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</si>
  <si>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</si>
  <si>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</si>
  <si>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</si>
  <si>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</si>
  <si>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</si>
  <si>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</si>
  <si>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</si>
  <si>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</si>
  <si>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</si>
  <si>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</si>
  <si>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</si>
  <si>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</si>
  <si>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</si>
  <si>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</si>
  <si>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</si>
  <si>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</si>
  <si>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</si>
  <si>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</si>
  <si>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</si>
  <si>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</si>
  <si>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</si>
  <si>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</si>
  <si>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</si>
  <si>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</si>
  <si>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</si>
  <si>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</si>
  <si>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</si>
  <si>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</si>
  <si>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</si>
  <si>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</si>
  <si>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</si>
  <si>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</si>
  <si>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</si>
  <si>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</si>
  <si>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</si>
  <si>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</si>
  <si>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</si>
  <si>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</si>
  <si>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</si>
  <si>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</si>
  <si>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</si>
  <si>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</si>
  <si>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</si>
  <si>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</si>
  <si>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</si>
  <si>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</si>
  <si>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</si>
  <si>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</si>
  <si>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</si>
  <si>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</si>
  <si>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</si>
  <si>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</si>
  <si>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</si>
  <si>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</si>
  <si>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</si>
  <si>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</si>
  <si>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</si>
  <si>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</si>
  <si>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</si>
  <si>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</si>
  <si>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</si>
  <si>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</si>
  <si>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</si>
  <si>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</si>
  <si>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</si>
  <si>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</si>
  <si>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</si>
  <si>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</si>
  <si>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</si>
  <si>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</si>
  <si>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</si>
  <si>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</si>
  <si>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</si>
  <si>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</si>
  <si>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</si>
  <si>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</si>
  <si>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</si>
  <si>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</si>
  <si>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</si>
  <si>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</si>
  <si>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</si>
  <si>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</si>
  <si>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</si>
  <si>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</si>
  <si>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</si>
  <si>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</si>
  <si>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</si>
  <si>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</si>
  <si>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</si>
  <si>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</si>
  <si>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</si>
  <si>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</si>
  <si>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</si>
  <si>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</si>
  <si>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</si>
  <si>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</si>
  <si>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</si>
  <si>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</si>
  <si>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</si>
  <si>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</si>
  <si>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</si>
  <si>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</si>
  <si>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</si>
  <si>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</si>
  <si>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</si>
  <si>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</si>
  <si>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</si>
  <si>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</si>
  <si>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</si>
  <si>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</si>
  <si>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</si>
  <si>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</si>
  <si>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</si>
  <si>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</si>
  <si>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</si>
  <si>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</si>
  <si>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</si>
  <si>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</si>
  <si>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</si>
  <si>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</si>
  <si>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</si>
  <si>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</si>
  <si>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</si>
  <si>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</si>
  <si>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</si>
  <si>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</si>
  <si>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</si>
  <si>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</si>
  <si>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</si>
  <si>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</si>
  <si>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</si>
  <si>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</si>
  <si>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</si>
  <si>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</si>
  <si>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</si>
  <si>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</si>
  <si>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</si>
  <si>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</si>
  <si>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</si>
  <si>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</si>
  <si>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</si>
  <si>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</si>
  <si>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</si>
  <si>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</si>
  <si>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</si>
  <si>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</si>
  <si>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</si>
  <si>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</si>
  <si>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</si>
  <si>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</si>
  <si>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</si>
  <si>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</si>
  <si>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</si>
  <si>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</si>
  <si>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</si>
  <si>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</si>
  <si>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</si>
  <si>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</si>
  <si>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</si>
  <si>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</si>
  <si>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</si>
  <si>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</si>
  <si>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</si>
  <si>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</si>
  <si>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</si>
  <si>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</si>
  <si>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</si>
  <si>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</si>
  <si>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</si>
  <si>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</si>
  <si>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</si>
  <si>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</si>
  <si>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</si>
  <si>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</si>
  <si>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</si>
  <si>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</si>
  <si>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</si>
  <si>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</si>
  <si>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</si>
  <si>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</si>
  <si>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</si>
  <si>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</si>
  <si>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</si>
  <si>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</si>
  <si>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</si>
  <si>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</si>
  <si>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</si>
  <si>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</si>
  <si>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</si>
  <si>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</si>
  <si>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</si>
  <si>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</si>
  <si>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</si>
  <si>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</si>
  <si>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</si>
  <si>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</si>
  <si>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</si>
  <si>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</si>
  <si>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</si>
  <si>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</si>
  <si>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</si>
  <si>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</si>
  <si>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</si>
  <si>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</si>
  <si>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</si>
  <si>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</si>
  <si>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</si>
  <si>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</si>
  <si>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</si>
  <si>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</si>
  <si>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</si>
  <si>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</si>
  <si>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</si>
  <si>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</si>
  <si>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</si>
  <si>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</si>
  <si>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</si>
  <si>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</si>
  <si>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</si>
  <si>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</si>
  <si>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</si>
  <si>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</si>
  <si>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</si>
  <si>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</si>
  <si>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</si>
  <si>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</si>
  <si>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</si>
  <si>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</si>
  <si>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</si>
  <si>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</si>
  <si>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</si>
  <si>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</si>
  <si>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</si>
  <si>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</si>
  <si>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</si>
  <si>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</si>
  <si>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</si>
  <si>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</si>
  <si>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</si>
  <si>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</si>
  <si>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</si>
  <si>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</si>
  <si>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</si>
  <si>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</si>
  <si>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</si>
  <si>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</si>
  <si>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</si>
  <si>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</si>
  <si>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</si>
  <si>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</si>
  <si>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</si>
  <si>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</si>
  <si>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</si>
  <si>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</si>
  <si>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</si>
  <si>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</si>
  <si>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</si>
  <si>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</si>
  <si>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</si>
  <si>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</si>
  <si>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</si>
  <si>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</si>
  <si>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</si>
  <si>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</si>
  <si>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</si>
  <si>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</si>
  <si>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</si>
  <si>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</si>
  <si>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</si>
  <si>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</si>
  <si>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</si>
  <si>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</si>
  <si>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</si>
  <si>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</si>
  <si>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</si>
  <si>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</si>
  <si>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</si>
  <si>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</si>
  <si>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</si>
  <si>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</si>
  <si>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</si>
  <si>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</si>
  <si>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</si>
  <si>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</si>
  <si>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</si>
  <si>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</si>
  <si>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</si>
  <si>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</si>
  <si>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</si>
  <si>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</si>
  <si>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</si>
  <si>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</si>
  <si>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</si>
  <si>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</si>
  <si>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</si>
  <si>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</si>
  <si>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</si>
  <si>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</si>
  <si>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</si>
  <si>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</si>
  <si>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</si>
  <si>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</si>
  <si>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</si>
  <si>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</si>
  <si>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</si>
  <si>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</si>
  <si>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</si>
  <si>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</si>
  <si>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</si>
  <si>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</si>
  <si>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</si>
  <si>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</si>
  <si>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</si>
  <si>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</si>
  <si>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</si>
  <si>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</si>
  <si>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</si>
  <si>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</si>
  <si>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</si>
  <si>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</si>
  <si>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</si>
  <si>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</si>
  <si>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</si>
  <si>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</si>
  <si>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</si>
  <si>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</si>
  <si>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</si>
  <si>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</si>
  <si>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</si>
  <si>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</si>
  <si>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</si>
  <si>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</si>
  <si>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</si>
  <si>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</si>
  <si>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</si>
  <si>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</si>
  <si>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</si>
  <si>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</si>
  <si>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</si>
  <si>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</si>
  <si>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</si>
  <si>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</si>
  <si>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</si>
  <si>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</si>
  <si>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</si>
  <si>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</si>
  <si>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</si>
  <si>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</si>
  <si>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</si>
  <si>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</si>
  <si>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</si>
  <si>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</si>
  <si>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</si>
  <si>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</si>
  <si>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</si>
  <si>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</si>
  <si>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</si>
  <si>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</si>
  <si>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</si>
  <si>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</si>
  <si>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</si>
  <si>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</si>
  <si>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</si>
  <si>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</si>
  <si>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</si>
  <si>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</si>
  <si>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</si>
  <si>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</si>
  <si>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</si>
  <si>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</si>
  <si>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</si>
  <si>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</si>
  <si>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</si>
  <si>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</si>
  <si>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</si>
  <si>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</si>
  <si>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</si>
  <si>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</si>
  <si>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</si>
  <si>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</si>
  <si>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</si>
  <si>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</si>
  <si>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</si>
  <si>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</si>
  <si>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</si>
  <si>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</si>
  <si>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</si>
  <si>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</si>
  <si>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</si>
  <si>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</si>
  <si>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</si>
  <si>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</si>
  <si>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</si>
  <si>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</si>
  <si>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</si>
  <si>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</si>
  <si>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</si>
  <si>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</si>
  <si>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</si>
  <si>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</si>
  <si>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</si>
  <si>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</si>
  <si>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</si>
  <si>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</si>
  <si>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</si>
  <si>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</si>
  <si>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</si>
  <si>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</si>
  <si>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</si>
  <si>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</si>
  <si>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</si>
  <si>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</si>
  <si>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</si>
  <si>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</si>
  <si>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</si>
  <si>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</si>
  <si>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</si>
  <si>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</si>
  <si>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</si>
  <si>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</si>
  <si>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</si>
  <si>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</si>
  <si>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</si>
  <si>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</si>
  <si>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</si>
  <si>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</si>
  <si>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</si>
  <si>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</si>
  <si>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</si>
  <si>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</si>
  <si>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</si>
  <si>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</si>
  <si>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</si>
  <si>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</si>
  <si>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</si>
  <si>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</si>
  <si>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</si>
  <si>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</si>
  <si>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</si>
  <si>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</si>
  <si>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</si>
  <si>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</si>
  <si>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</si>
  <si>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</si>
  <si>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</si>
  <si>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</si>
  <si>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</si>
  <si>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</si>
  <si>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</si>
  <si>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</si>
  <si>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</si>
  <si>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</si>
  <si>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</si>
  <si>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</si>
  <si>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</si>
  <si>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</si>
  <si>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</si>
  <si>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</si>
  <si>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</si>
  <si>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</si>
  <si>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</si>
  <si>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</si>
  <si>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</si>
  <si>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</si>
  <si>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</si>
  <si>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</si>
  <si>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</si>
  <si>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</si>
  <si>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</si>
  <si>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</si>
  <si>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</si>
  <si>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</si>
  <si>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</si>
  <si>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</si>
  <si>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</si>
  <si>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</si>
  <si>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</si>
  <si>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</si>
  <si>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</si>
  <si>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</si>
  <si>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</si>
  <si>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</si>
  <si>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</si>
  <si>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</si>
  <si>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</si>
  <si>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</si>
  <si>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</si>
  <si>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</si>
  <si>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</si>
  <si>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</si>
  <si>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</si>
  <si>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</si>
  <si>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</si>
  <si>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</si>
  <si>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</si>
  <si>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</si>
  <si>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</si>
  <si>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</si>
  <si>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</si>
  <si>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</si>
  <si>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</si>
  <si>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</si>
  <si>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</si>
  <si>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</si>
  <si>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</si>
  <si>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</si>
  <si>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</si>
  <si>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</si>
  <si>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</si>
  <si>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</si>
  <si>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</si>
  <si>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</si>
  <si>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</si>
  <si>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</si>
  <si>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</si>
  <si>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</si>
  <si>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</si>
  <si>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</si>
  <si>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</si>
  <si>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</si>
  <si>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</si>
  <si>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</si>
  <si>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</si>
  <si>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</si>
  <si>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</si>
  <si>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</si>
  <si>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</si>
  <si>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</si>
  <si>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</si>
  <si>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</si>
  <si>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</si>
  <si>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</si>
  <si>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</si>
  <si>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</si>
  <si>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</si>
  <si>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</si>
  <si>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</si>
  <si>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</si>
  <si>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</si>
  <si>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</si>
  <si>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</si>
  <si>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</si>
  <si>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</si>
  <si>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</si>
  <si>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</si>
  <si>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</si>
  <si>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</si>
  <si>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</si>
  <si>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</si>
  <si>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</si>
  <si>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</si>
  <si>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</si>
  <si>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</si>
  <si>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</si>
  <si>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</si>
  <si>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</si>
  <si>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</si>
  <si>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</si>
  <si>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</si>
  <si>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</si>
  <si>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</si>
  <si>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</si>
  <si>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</si>
  <si>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</si>
  <si>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</si>
  <si>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</si>
  <si>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</si>
  <si>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</si>
  <si>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</si>
  <si>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</si>
  <si>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</si>
  <si>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</si>
  <si>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</si>
  <si>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</si>
  <si>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</si>
  <si>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</si>
  <si>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</si>
  <si>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</si>
  <si>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</si>
  <si>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</si>
  <si>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</si>
  <si>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</si>
  <si>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</si>
  <si>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</si>
  <si>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</si>
  <si>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</si>
  <si>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</si>
  <si>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</si>
  <si>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</si>
  <si>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</si>
  <si>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</si>
  <si>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</si>
  <si>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</si>
  <si>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</si>
  <si>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</si>
  <si>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</si>
  <si>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</si>
  <si>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</si>
  <si>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</si>
  <si>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</si>
  <si>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</si>
  <si>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</si>
  <si>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</si>
  <si>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</si>
  <si>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</si>
  <si>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</si>
  <si>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</si>
  <si>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</si>
  <si>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</si>
  <si>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</si>
  <si>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</si>
  <si>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</si>
  <si>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</si>
  <si>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</si>
  <si>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</si>
  <si>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</si>
  <si>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</si>
  <si>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</si>
  <si>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</si>
  <si>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</si>
  <si>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</si>
  <si>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</si>
  <si>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</si>
  <si>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</si>
  <si>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</si>
  <si>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</si>
  <si>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</si>
  <si>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</si>
  <si>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</si>
  <si>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</si>
  <si>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</si>
  <si>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</si>
  <si>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</si>
  <si>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</si>
  <si>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</si>
  <si>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</si>
  <si>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</si>
  <si>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</si>
  <si>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</si>
  <si>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</si>
  <si>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</si>
  <si>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</si>
  <si>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</si>
  <si>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</si>
  <si>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</si>
  <si>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</si>
  <si>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</si>
  <si>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</si>
  <si>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</si>
  <si>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</si>
  <si>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</si>
  <si>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</si>
  <si>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</si>
  <si>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</si>
  <si>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</si>
  <si>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</si>
  <si>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</si>
  <si>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</si>
  <si>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</si>
  <si>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</si>
  <si>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</si>
  <si>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</si>
  <si>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</si>
  <si>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</si>
  <si>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</si>
  <si>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</si>
  <si>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</si>
  <si>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</si>
  <si>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</si>
  <si>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</si>
  <si>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</si>
  <si>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</si>
  <si>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</si>
  <si>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</si>
  <si>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</si>
  <si>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</si>
  <si>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</si>
  <si>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</si>
  <si>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</si>
  <si>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</si>
  <si>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</si>
  <si>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</si>
  <si>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</si>
  <si>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</si>
  <si>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</si>
  <si>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</si>
  <si>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</si>
  <si>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</si>
  <si>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</si>
  <si>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</si>
  <si>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</si>
  <si>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</si>
  <si>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</si>
  <si>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</si>
  <si>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</si>
  <si>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</si>
  <si>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</si>
  <si>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</si>
  <si>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</si>
  <si>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</si>
  <si>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</si>
  <si>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</si>
  <si>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</si>
  <si>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</si>
  <si>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</si>
  <si>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</si>
  <si>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</si>
  <si>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</si>
  <si>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</si>
  <si>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</si>
  <si>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</si>
  <si>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</si>
  <si>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</si>
  <si>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</si>
  <si>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</si>
  <si>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</si>
  <si>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</si>
  <si>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</si>
  <si>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</si>
  <si>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</si>
  <si>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</si>
  <si>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</si>
  <si>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</si>
  <si>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</si>
  <si>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</si>
  <si>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</si>
  <si>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</si>
  <si>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</si>
  <si>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</si>
  <si>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</si>
  <si>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</si>
  <si>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</si>
  <si>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</si>
  <si>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</si>
  <si>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</si>
  <si>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</si>
  <si>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</si>
  <si>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</si>
  <si>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</si>
  <si>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</si>
  <si>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</si>
  <si>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</si>
  <si>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</si>
  <si>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</si>
  <si>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</si>
  <si>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</si>
  <si>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</si>
  <si>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</si>
  <si>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</si>
  <si>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</si>
  <si>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</si>
  <si>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</si>
  <si>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</si>
  <si>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</si>
  <si>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</si>
  <si>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</si>
  <si>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</si>
  <si>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</si>
  <si>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</si>
  <si>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</si>
  <si>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</si>
  <si>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</si>
  <si>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</si>
  <si>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</si>
  <si>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</si>
  <si>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</si>
  <si>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</si>
  <si>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</si>
  <si>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</si>
  <si>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</si>
  <si>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</si>
  <si>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</si>
  <si>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</si>
  <si>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</si>
  <si>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</si>
  <si>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</si>
  <si>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</si>
  <si>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</si>
  <si>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</si>
  <si>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</si>
  <si>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</si>
  <si>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</si>
  <si>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</si>
  <si>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</si>
  <si>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</si>
  <si>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</si>
  <si>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</si>
  <si>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</si>
  <si>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</si>
  <si>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</si>
  <si>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</si>
  <si>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</si>
  <si>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</si>
  <si>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</si>
  <si>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</si>
  <si>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</si>
  <si>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</si>
  <si>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</si>
  <si>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</si>
  <si>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</si>
  <si>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</si>
  <si>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</si>
  <si>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</si>
  <si>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</si>
  <si>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</si>
  <si>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</si>
  <si>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</si>
  <si>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</si>
  <si>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</si>
  <si>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</si>
  <si>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</si>
  <si>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</si>
  <si>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</si>
  <si>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</si>
  <si>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</si>
  <si>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</si>
  <si>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</si>
  <si>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</si>
  <si>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</si>
  <si>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</si>
  <si>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</si>
  <si>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</si>
  <si>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</si>
  <si>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</si>
  <si>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</si>
  <si>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</si>
  <si>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</si>
  <si>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</si>
  <si>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</si>
  <si>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</si>
  <si>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</si>
  <si>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</si>
  <si>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</si>
  <si>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</si>
  <si>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</si>
  <si>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</si>
  <si>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</si>
  <si>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</si>
  <si>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</si>
  <si>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</si>
  <si>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</si>
  <si>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</si>
  <si>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</si>
  <si>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</si>
  <si>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</si>
  <si>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</si>
  <si>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</si>
  <si>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</si>
  <si>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</si>
  <si>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</si>
  <si>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</si>
  <si>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</si>
  <si>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</si>
  <si>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</si>
  <si>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</si>
  <si>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</si>
  <si>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</si>
  <si>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</si>
  <si>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</si>
  <si>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</si>
  <si>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</si>
  <si>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</si>
  <si>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</si>
  <si>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</si>
  <si>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</si>
  <si>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</si>
  <si>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</si>
  <si>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</si>
  <si>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</si>
  <si>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</si>
  <si>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</si>
  <si>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</si>
  <si>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</si>
  <si>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</si>
  <si>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</si>
  <si>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</si>
  <si>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</si>
  <si>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</si>
  <si>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</si>
  <si>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</si>
  <si>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</si>
  <si>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</si>
  <si>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</si>
  <si>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</si>
  <si>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</si>
  <si>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</si>
  <si>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</si>
  <si>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</si>
  <si>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</si>
  <si>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</si>
  <si>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</si>
  <si>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</si>
  <si>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</si>
  <si>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</si>
  <si>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</si>
  <si>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</si>
  <si>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</si>
  <si>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</si>
  <si>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</si>
  <si>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</si>
  <si>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</si>
  <si>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</si>
  <si>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</si>
  <si>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</si>
  <si>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</si>
  <si>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</si>
  <si>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</si>
  <si>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</si>
  <si>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</si>
  <si>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</si>
  <si>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</si>
  <si>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</si>
  <si>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</si>
  <si>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</si>
  <si>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</si>
  <si>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</si>
  <si>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</si>
  <si>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</si>
  <si>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</si>
  <si>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</si>
  <si>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</si>
  <si>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</si>
  <si>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</si>
  <si>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</si>
  <si>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</si>
  <si>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</si>
  <si>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</si>
  <si>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</si>
  <si>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</si>
  <si>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</si>
  <si>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</si>
  <si>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</si>
  <si>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</si>
  <si>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</si>
  <si>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</si>
  <si>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</si>
  <si>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</si>
  <si>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</si>
  <si>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</si>
  <si>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</si>
  <si>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</si>
  <si>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</si>
  <si>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</si>
  <si>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</si>
  <si>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</si>
  <si>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</si>
  <si>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</si>
  <si>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</si>
  <si>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</si>
  <si>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</si>
  <si>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</si>
  <si>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</si>
  <si>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</si>
  <si>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</si>
  <si>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</si>
  <si>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</si>
  <si>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</si>
  <si>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</si>
  <si>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</si>
  <si>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</si>
  <si>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</si>
  <si>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</si>
  <si>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</si>
  <si>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</si>
  <si>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</si>
  <si>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</si>
  <si>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</si>
  <si>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</si>
  <si>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</si>
  <si>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</si>
  <si>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</si>
  <si>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</si>
  <si>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</si>
  <si>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</si>
  <si>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</si>
  <si>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</si>
  <si>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</si>
  <si>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</si>
  <si>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</si>
  <si>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</si>
  <si>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</si>
  <si>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</si>
  <si>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</si>
  <si>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</si>
  <si>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</si>
  <si>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</si>
  <si>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</si>
  <si>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</si>
  <si>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</si>
  <si>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</si>
  <si>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</si>
  <si>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</si>
  <si>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</si>
  <si>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</si>
  <si>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</si>
  <si>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</si>
  <si>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</si>
  <si>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</si>
  <si>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</si>
  <si>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</si>
  <si>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</si>
  <si>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</si>
  <si>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</si>
  <si>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</si>
  <si>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</si>
  <si>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</si>
  <si>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</si>
  <si>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</si>
  <si>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</si>
  <si>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</si>
  <si>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</si>
  <si>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</si>
  <si>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</si>
  <si>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</si>
  <si>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</si>
  <si>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</si>
  <si>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</si>
  <si>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</si>
  <si>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</si>
  <si>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</si>
  <si>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</si>
  <si>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</si>
  <si>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</si>
  <si>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</si>
  <si>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</si>
  <si>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</si>
  <si>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</si>
  <si>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</si>
  <si>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</si>
  <si>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</si>
  <si>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</si>
  <si>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</si>
  <si>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</si>
  <si>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</si>
  <si>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</si>
  <si>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</si>
  <si>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</si>
  <si>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</si>
  <si>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</si>
  <si>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</si>
  <si>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</si>
  <si>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</si>
  <si>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</si>
  <si>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</si>
  <si>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</si>
  <si>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</si>
  <si>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</si>
  <si>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</si>
  <si>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</si>
  <si>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</si>
  <si>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</si>
  <si>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</si>
  <si>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</si>
  <si>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</si>
  <si>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</si>
  <si>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</si>
  <si>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</si>
  <si>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</si>
  <si>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</si>
  <si>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</si>
  <si>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</si>
  <si>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</si>
  <si>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</si>
  <si>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</si>
  <si>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</si>
  <si>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</si>
  <si>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</si>
  <si>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</si>
  <si>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</si>
  <si>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</si>
  <si>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</si>
  <si>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</si>
  <si>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</si>
  <si>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</si>
  <si>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</si>
  <si>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</si>
  <si>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</si>
  <si>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</si>
  <si>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</si>
  <si>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</si>
  <si>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</si>
  <si>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</si>
  <si>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</si>
  <si>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</si>
  <si>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</si>
  <si>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</si>
  <si>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</si>
  <si>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</si>
  <si>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</si>
  <si>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</si>
  <si>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</si>
  <si>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</si>
  <si>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</si>
  <si>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</si>
  <si>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</si>
  <si>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</si>
  <si>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</si>
  <si>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</si>
  <si>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</si>
  <si>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</si>
  <si>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</si>
  <si>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</si>
  <si>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</si>
  <si>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</si>
  <si>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</si>
  <si>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</si>
  <si>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</si>
  <si>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</si>
  <si>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</si>
  <si>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</si>
  <si>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</si>
  <si>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</si>
  <si>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</si>
  <si>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</si>
  <si>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</si>
  <si>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</si>
  <si>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</si>
  <si>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</si>
  <si>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</si>
  <si>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</si>
  <si>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</si>
  <si>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</si>
  <si>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</si>
  <si>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</si>
  <si>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</si>
  <si>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</si>
  <si>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</si>
  <si>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</si>
  <si>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</si>
  <si>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</si>
  <si>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</si>
  <si>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</si>
  <si>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</si>
  <si>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</si>
  <si>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</si>
  <si>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</si>
  <si>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</si>
  <si>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</si>
  <si>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</si>
  <si>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</si>
  <si>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</si>
  <si>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</si>
  <si>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</si>
  <si>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</si>
  <si>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</si>
  <si>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</si>
  <si>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</si>
  <si>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</si>
  <si>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</si>
  <si>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</si>
  <si>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</si>
  <si>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</si>
  <si>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</si>
  <si>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</si>
  <si>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</si>
  <si>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</si>
  <si>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</si>
  <si>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</si>
  <si>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</si>
  <si>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</si>
  <si>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</si>
  <si>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</si>
  <si>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</si>
  <si>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</si>
  <si>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</si>
  <si>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</si>
  <si>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</si>
  <si>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</si>
  <si>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</si>
  <si>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</si>
  <si>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</si>
  <si>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</si>
  <si>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</si>
  <si>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</si>
  <si>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</si>
  <si>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</si>
  <si>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</si>
  <si>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</si>
  <si>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</si>
  <si>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</si>
  <si>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</si>
  <si>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</si>
  <si>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</si>
  <si>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</si>
  <si>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</si>
  <si>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</si>
  <si>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</si>
  <si>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</si>
  <si>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</si>
  <si>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</si>
  <si>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</si>
  <si>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</si>
  <si>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</si>
  <si>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</si>
  <si>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</si>
  <si>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</si>
  <si>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</si>
  <si>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</si>
  <si>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</si>
  <si>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</si>
  <si>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</si>
  <si>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</si>
  <si>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</si>
  <si>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</si>
  <si>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</si>
  <si>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</si>
  <si>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</si>
  <si>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</si>
  <si>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</si>
  <si>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</si>
  <si>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</si>
  <si>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</si>
  <si>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</si>
  <si>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</si>
  <si>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</si>
  <si>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</si>
  <si>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</si>
  <si>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</si>
  <si>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</si>
  <si>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</si>
  <si>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</si>
  <si>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</si>
  <si>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</si>
  <si>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</si>
  <si>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</si>
  <si>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</si>
  <si>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</si>
  <si>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</si>
  <si>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</si>
  <si>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</si>
  <si>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</si>
  <si>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</si>
  <si>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</si>
  <si>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</si>
  <si>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</si>
  <si>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</si>
  <si>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</si>
  <si>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</si>
  <si>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</si>
  <si>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</si>
  <si>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</si>
  <si>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</si>
  <si>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</si>
  <si>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</si>
  <si>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</si>
  <si>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</si>
  <si>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</si>
  <si>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</si>
  <si>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</si>
  <si>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</si>
  <si>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</si>
  <si>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</si>
  <si>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</si>
  <si>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</si>
  <si>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</si>
  <si>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</si>
  <si>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</si>
  <si>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</si>
  <si>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</si>
  <si>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</si>
  <si>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</si>
  <si>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</si>
  <si>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</si>
  <si>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</si>
  <si>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</si>
  <si>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</si>
  <si>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</si>
  <si>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</si>
  <si>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</si>
  <si>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</si>
  <si>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</si>
  <si>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</si>
  <si>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</si>
  <si>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</si>
  <si>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</si>
  <si>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</si>
  <si>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</si>
  <si>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</si>
  <si>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</si>
  <si>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</si>
  <si>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</si>
  <si>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</si>
  <si>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</si>
  <si>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</si>
  <si>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</si>
  <si>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</si>
  <si>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</si>
  <si>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</si>
  <si>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</si>
  <si>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</si>
  <si>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</si>
  <si>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</si>
  <si>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</si>
  <si>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</si>
  <si>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</si>
  <si>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</si>
  <si>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</si>
  <si>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</si>
  <si>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</si>
  <si>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</si>
  <si>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</si>
  <si>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</si>
  <si>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</si>
  <si>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</si>
  <si>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</si>
  <si>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</si>
  <si>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</si>
  <si>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</si>
  <si>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</si>
  <si>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</si>
  <si>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</si>
  <si>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</si>
  <si>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</si>
  <si>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</si>
  <si>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</si>
  <si>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</si>
  <si>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</si>
  <si>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</si>
  <si>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</si>
  <si>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</si>
  <si>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</si>
  <si>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</si>
  <si>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</si>
  <si>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</si>
  <si>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</si>
  <si>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</si>
  <si>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</si>
  <si>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</si>
  <si>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</si>
  <si>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</si>
  <si>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</si>
  <si>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</si>
  <si>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</si>
  <si>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</si>
  <si>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</si>
  <si>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</si>
  <si>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</si>
  <si>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</si>
  <si>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</si>
  <si>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</si>
  <si>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</si>
  <si>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</si>
  <si>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</si>
  <si>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</si>
  <si>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</si>
  <si>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</si>
  <si>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</si>
  <si>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</si>
  <si>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</si>
  <si>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</si>
  <si>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</si>
  <si>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</si>
  <si>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</si>
  <si>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</si>
  <si>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</si>
  <si>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</si>
  <si>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</si>
  <si>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</si>
  <si>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</si>
  <si>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</si>
  <si>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</si>
  <si>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</si>
  <si>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</si>
  <si>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</si>
  <si>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</si>
  <si>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</si>
  <si>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</si>
  <si>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</si>
  <si>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</si>
  <si>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</si>
  <si>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</si>
  <si>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</si>
  <si>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</si>
  <si>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</si>
  <si>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</si>
  <si>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</si>
  <si>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</si>
  <si>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</si>
  <si>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</si>
  <si>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</si>
  <si>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</si>
  <si>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</si>
  <si>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</si>
  <si>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</si>
  <si>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</si>
  <si>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</si>
  <si>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</si>
  <si>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</si>
  <si>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</si>
  <si>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</si>
  <si>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</si>
  <si>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</si>
  <si>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</si>
  <si>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</si>
  <si>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</si>
  <si>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</si>
  <si>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</si>
  <si>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</si>
  <si>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</si>
  <si>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</si>
  <si>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</si>
  <si>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</si>
  <si>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</si>
  <si>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</si>
  <si>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</si>
  <si>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</si>
  <si>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</si>
  <si>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</si>
  <si>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</si>
  <si>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</si>
  <si>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</si>
  <si>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</si>
  <si>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</si>
  <si>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</si>
  <si>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</si>
  <si>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</si>
  <si>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</si>
  <si>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</si>
  <si>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</si>
  <si>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</si>
  <si>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</si>
  <si>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</si>
  <si>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</si>
  <si>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</si>
  <si>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</si>
  <si>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</si>
  <si>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</si>
  <si>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</si>
  <si>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</si>
  <si>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</si>
  <si>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</si>
  <si>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</si>
  <si>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</si>
  <si>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</si>
  <si>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</si>
  <si>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</si>
  <si>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</si>
  <si>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</si>
  <si>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</si>
  <si>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</si>
  <si>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</si>
  <si>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</si>
  <si>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</si>
  <si>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</si>
  <si>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</si>
  <si>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</si>
  <si>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</si>
  <si>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</si>
  <si>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</si>
  <si>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</si>
  <si>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</si>
  <si>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</si>
  <si>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</si>
  <si>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</si>
  <si>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</si>
  <si>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</si>
  <si>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</si>
  <si>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</si>
  <si>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</si>
  <si>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</si>
  <si>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</si>
  <si>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</si>
  <si>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</si>
  <si>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</si>
  <si>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</si>
  <si>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</si>
  <si>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</si>
  <si>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</si>
  <si>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</si>
  <si>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</si>
  <si>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</si>
  <si>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</si>
  <si>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</si>
  <si>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</si>
  <si>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</si>
  <si>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</si>
  <si>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</si>
  <si>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</si>
  <si>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</si>
  <si>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</si>
  <si>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</si>
  <si>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</si>
  <si>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</si>
  <si>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</si>
  <si>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</si>
  <si>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</si>
  <si>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</si>
  <si>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</si>
  <si>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</si>
  <si>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</si>
  <si>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</si>
  <si>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</si>
  <si>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</si>
  <si>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</si>
  <si>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</si>
  <si>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</si>
  <si>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</si>
  <si>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</si>
  <si>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</si>
  <si>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</si>
  <si>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</si>
  <si>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</si>
  <si>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</si>
  <si>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</si>
  <si>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</si>
  <si>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</si>
  <si>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</si>
  <si>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</si>
  <si>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</si>
  <si>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</si>
  <si>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</si>
  <si>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</si>
  <si>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</si>
  <si>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</si>
  <si>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</si>
  <si>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</si>
  <si>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</si>
  <si>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</si>
  <si>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</si>
  <si>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</si>
  <si>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</si>
  <si>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</si>
  <si>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</si>
  <si>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</si>
  <si>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</si>
  <si>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</si>
  <si>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</si>
  <si>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</si>
  <si>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</si>
  <si>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</si>
  <si>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</si>
  <si>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</si>
  <si>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</si>
  <si>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</si>
  <si>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</si>
  <si>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</si>
  <si>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</si>
  <si>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</si>
  <si>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</si>
  <si>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</si>
  <si>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</si>
  <si>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</si>
  <si>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</si>
  <si>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</si>
  <si>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</si>
  <si>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</si>
  <si>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</si>
  <si>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</si>
  <si>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</si>
  <si>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</si>
  <si>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</si>
  <si>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</si>
  <si>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</si>
  <si>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</si>
  <si>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</si>
  <si>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</si>
  <si>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</si>
  <si>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</si>
  <si>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</si>
  <si>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</si>
  <si>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</si>
  <si>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</si>
  <si>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</si>
  <si>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</si>
  <si>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</si>
  <si>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</si>
  <si>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</si>
  <si>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</si>
  <si>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</si>
  <si>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</si>
  <si>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</si>
  <si>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</si>
  <si>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</si>
  <si>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</si>
  <si>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</si>
  <si>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</si>
  <si>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</si>
  <si>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</si>
  <si>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</si>
  <si>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</si>
  <si>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</si>
  <si>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</si>
  <si>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</si>
  <si>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</si>
  <si>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</si>
  <si>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</si>
  <si>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</si>
  <si>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</si>
  <si>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</si>
  <si>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</si>
  <si>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</si>
  <si>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</si>
  <si>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</si>
  <si>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</si>
  <si>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</si>
  <si>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</si>
  <si>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</si>
  <si>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</si>
  <si>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</si>
  <si>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</si>
  <si>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</si>
  <si>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</si>
  <si>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</si>
  <si>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</si>
  <si>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</si>
  <si>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</si>
  <si>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</si>
  <si>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</si>
  <si>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</si>
  <si>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</si>
  <si>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</si>
  <si>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</si>
  <si>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</si>
  <si>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</si>
  <si>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</si>
  <si>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</si>
  <si>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</si>
  <si>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</si>
  <si>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</si>
  <si>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</si>
  <si>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</si>
  <si>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</si>
  <si>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</si>
  <si>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</si>
  <si>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</si>
  <si>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</si>
  <si>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</si>
  <si>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</si>
  <si>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</si>
  <si>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</si>
  <si>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</si>
  <si>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</si>
  <si>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</si>
  <si>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</si>
  <si>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</si>
  <si>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</si>
  <si>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</si>
  <si>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</si>
  <si>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</si>
  <si>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</si>
  <si>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</si>
  <si>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</si>
  <si>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</si>
  <si>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</si>
  <si>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</si>
  <si>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</si>
  <si>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</si>
  <si>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</si>
  <si>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</si>
  <si>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</si>
  <si>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</si>
  <si>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</si>
  <si>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</si>
  <si>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</si>
  <si>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</si>
  <si>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</si>
  <si>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</si>
  <si>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</si>
  <si>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</si>
  <si>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</si>
  <si>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</si>
  <si>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</si>
  <si>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</si>
  <si>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</si>
  <si>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</si>
  <si>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</si>
  <si>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</si>
  <si>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</si>
  <si>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</si>
  <si>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</si>
  <si>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</si>
  <si>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</si>
  <si>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</si>
  <si>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</si>
  <si>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</si>
  <si>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</si>
  <si>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</si>
  <si>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</si>
  <si>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</si>
  <si>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</si>
  <si>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</si>
  <si>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</si>
  <si>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</si>
  <si>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</si>
  <si>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</si>
  <si>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</si>
  <si>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</si>
  <si>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</si>
  <si>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</si>
  <si>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</si>
  <si>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</si>
  <si>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</si>
  <si>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</si>
  <si>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</si>
  <si>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</si>
  <si>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</si>
  <si>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</si>
  <si>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</si>
  <si>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</si>
  <si>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</si>
  <si>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</si>
  <si>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</si>
  <si>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</si>
  <si>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</si>
  <si>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</si>
  <si>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</si>
  <si>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</si>
  <si>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</si>
  <si>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</si>
  <si>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</si>
  <si>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</si>
  <si>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</si>
  <si>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</si>
  <si>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</si>
  <si>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</si>
  <si>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</si>
  <si>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</si>
  <si>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</si>
  <si>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</si>
  <si>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</si>
  <si>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</si>
  <si>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</si>
  <si>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</si>
  <si>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</si>
  <si>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</si>
  <si>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</si>
  <si>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</si>
  <si>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</si>
  <si>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</si>
  <si>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</si>
  <si>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</si>
  <si>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</si>
  <si>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</si>
  <si>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</si>
  <si>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</si>
  <si>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</si>
  <si>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</si>
  <si>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</si>
  <si>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</si>
  <si>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</si>
  <si>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</si>
  <si>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</si>
  <si>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</si>
  <si>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</si>
  <si>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</si>
  <si>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</si>
  <si>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</si>
  <si>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</si>
  <si>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</si>
  <si>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</si>
  <si>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</si>
  <si>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</si>
  <si>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</si>
  <si>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</si>
  <si>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</si>
  <si>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</si>
  <si>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</si>
  <si>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</si>
  <si>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</si>
  <si>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</si>
  <si>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</si>
  <si>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</si>
  <si>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</si>
  <si>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</si>
  <si>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</si>
  <si>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</si>
  <si>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</si>
  <si>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</si>
  <si>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</si>
  <si>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</si>
  <si>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</si>
  <si>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</si>
  <si>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</si>
  <si>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</si>
  <si>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</si>
  <si>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</si>
  <si>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</si>
  <si>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</si>
  <si>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</si>
  <si>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</si>
  <si>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</si>
  <si>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</si>
  <si>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</si>
  <si>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</si>
  <si>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</si>
  <si>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</si>
  <si>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</si>
  <si>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</si>
  <si>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</si>
  <si>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</si>
  <si>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</si>
  <si>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</si>
  <si>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</si>
  <si>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</si>
  <si>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</si>
  <si>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</si>
  <si>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</si>
  <si>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</si>
  <si>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</si>
  <si>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</si>
  <si>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</si>
  <si>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</si>
  <si>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</si>
  <si>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</si>
  <si>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</si>
  <si>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</si>
  <si>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</si>
  <si>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</si>
  <si>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</si>
  <si>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</si>
  <si>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</si>
  <si>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</si>
  <si>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</si>
  <si>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</si>
  <si>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</si>
  <si>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</si>
  <si>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</si>
  <si>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</si>
  <si>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</si>
  <si>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</si>
  <si>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</si>
  <si>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</si>
  <si>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</si>
  <si>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</si>
  <si>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</si>
  <si>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</si>
  <si>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</si>
  <si>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</si>
  <si>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</si>
  <si>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</si>
  <si>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</si>
  <si>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</si>
  <si>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</si>
  <si>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</si>
  <si>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</si>
  <si>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</si>
  <si>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</si>
  <si>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</si>
  <si>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</si>
  <si>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</si>
  <si>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</si>
  <si>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</si>
  <si>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</si>
  <si>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</si>
  <si>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</si>
  <si>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</si>
  <si>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</si>
  <si>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</si>
  <si>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</si>
  <si>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</si>
  <si>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</si>
  <si>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</si>
  <si>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</si>
  <si>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</si>
  <si>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</si>
  <si>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</si>
  <si>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</si>
  <si>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</si>
  <si>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</si>
  <si>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</si>
  <si>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</si>
  <si>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</si>
  <si>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</si>
  <si>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</si>
  <si>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</si>
  <si>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</si>
  <si>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</si>
  <si>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</si>
  <si>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</si>
  <si>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</si>
  <si>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</si>
  <si>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</si>
  <si>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</si>
  <si>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</si>
  <si>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</si>
  <si>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</si>
  <si>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</si>
  <si>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</si>
  <si>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</si>
  <si>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</si>
  <si>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</si>
  <si>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</si>
  <si>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</si>
  <si>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</si>
  <si>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</si>
  <si>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</si>
  <si>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</si>
  <si>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</si>
  <si>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</si>
  <si>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</si>
  <si>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</si>
  <si>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</si>
  <si>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</si>
  <si>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</si>
  <si>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</si>
  <si>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</si>
  <si>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</si>
  <si>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</si>
  <si>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</si>
  <si>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</si>
  <si>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</si>
  <si>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</si>
  <si>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</si>
  <si>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</si>
  <si>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</si>
  <si>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</si>
  <si>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</si>
  <si>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</si>
  <si>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</si>
  <si>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</si>
  <si>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</si>
  <si>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</si>
  <si>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</si>
  <si>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</si>
  <si>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</si>
  <si>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</si>
  <si>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</si>
  <si>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</si>
  <si>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</si>
  <si>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</si>
  <si>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</si>
  <si>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</si>
  <si>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</si>
  <si>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</si>
  <si>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</si>
  <si>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</si>
  <si>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</si>
  <si>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</si>
  <si>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</si>
  <si>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</si>
  <si>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</si>
  <si>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</si>
  <si>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</si>
  <si>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</si>
  <si>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</si>
  <si>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</si>
  <si>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</si>
  <si>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</si>
  <si>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</si>
  <si>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</si>
  <si>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</si>
  <si>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</si>
  <si>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</si>
  <si>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</si>
  <si>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</si>
  <si>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</si>
  <si>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</si>
  <si>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</si>
  <si>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</si>
  <si>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</si>
  <si>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</si>
  <si>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</si>
  <si>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</si>
  <si>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</si>
  <si>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</si>
  <si>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</si>
  <si>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</si>
  <si>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</si>
  <si>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</si>
  <si>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</si>
  <si>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</si>
  <si>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</si>
  <si>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</si>
  <si>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</si>
  <si>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</si>
  <si>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</si>
  <si>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</si>
  <si>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</si>
  <si>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</si>
  <si>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</si>
  <si>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</si>
  <si>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</si>
  <si>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</si>
  <si>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</si>
  <si>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</si>
  <si>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</si>
  <si>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</si>
  <si>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</si>
  <si>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</si>
  <si>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</si>
  <si>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</si>
  <si>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</si>
  <si>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</si>
  <si>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</si>
  <si>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</si>
  <si>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</si>
  <si>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</si>
  <si>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</si>
  <si>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</si>
  <si>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</si>
  <si>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</si>
  <si>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</si>
  <si>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</si>
  <si>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</si>
  <si>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</si>
  <si>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</si>
  <si>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</si>
  <si>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</si>
  <si>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</si>
  <si>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</si>
  <si>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</si>
  <si>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</si>
  <si>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</si>
  <si>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</si>
  <si>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</si>
  <si>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</si>
  <si>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</si>
  <si>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</si>
  <si>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</si>
  <si>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</si>
  <si>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</si>
  <si>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</si>
  <si>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</si>
  <si>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</si>
  <si>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</si>
  <si>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</si>
  <si>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</si>
  <si>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</si>
  <si>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</si>
  <si>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</si>
  <si>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</si>
  <si>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</si>
  <si>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</si>
  <si>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</si>
  <si>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</si>
  <si>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</si>
  <si>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</si>
  <si>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</si>
  <si>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</si>
  <si>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</si>
  <si>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</si>
  <si>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</si>
  <si>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</si>
  <si>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</si>
  <si>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</si>
  <si>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</si>
  <si>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</si>
  <si>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</si>
  <si>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</si>
  <si>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</si>
  <si>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</si>
  <si>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</si>
  <si>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</si>
  <si>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</si>
  <si>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</si>
  <si>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</si>
  <si>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</si>
  <si>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</si>
  <si>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</si>
  <si>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</si>
  <si>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</si>
  <si>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</si>
  <si>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</si>
  <si>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</si>
  <si>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</si>
  <si>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</si>
  <si>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</si>
  <si>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</si>
  <si>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</si>
  <si>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</si>
  <si>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</si>
  <si>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</si>
  <si>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</si>
  <si>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</si>
  <si>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</si>
  <si>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</si>
  <si>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</si>
  <si>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</si>
  <si>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</si>
  <si>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</si>
  <si>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</si>
  <si>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</si>
  <si>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</si>
  <si>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</si>
  <si>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</si>
  <si>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</si>
  <si>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</si>
  <si>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</si>
  <si>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</si>
  <si>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</si>
  <si>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</si>
  <si>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</si>
  <si>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</si>
  <si>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</si>
  <si>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</si>
  <si>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</si>
  <si>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</si>
  <si>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</si>
  <si>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</si>
  <si>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</si>
  <si>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</si>
  <si>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</si>
  <si>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</si>
  <si>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</si>
  <si>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</si>
  <si>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</si>
  <si>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</si>
  <si>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</si>
  <si>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</si>
  <si>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</si>
  <si>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</si>
  <si>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</si>
  <si>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</si>
  <si>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</si>
  <si>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</si>
  <si>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</si>
  <si>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</si>
  <si>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</si>
  <si>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</si>
  <si>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</si>
  <si>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</si>
  <si>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</si>
  <si>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</si>
  <si>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</si>
  <si>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</si>
  <si>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</si>
  <si>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</si>
  <si>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</si>
  <si>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</si>
  <si>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</si>
  <si>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</si>
  <si>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</si>
  <si>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</si>
  <si>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</si>
  <si>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</si>
  <si>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</si>
  <si>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</si>
  <si>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</si>
  <si>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</si>
  <si>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</si>
  <si>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</si>
  <si>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</si>
  <si>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</si>
  <si>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</si>
  <si>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</si>
  <si>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</si>
  <si>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</si>
  <si>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</si>
  <si>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</si>
  <si>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</si>
  <si>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</si>
  <si>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</si>
  <si>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</si>
  <si>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</si>
  <si>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</si>
  <si>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</si>
  <si>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</si>
  <si>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</si>
  <si>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</si>
  <si>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</si>
  <si>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</si>
  <si>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</si>
  <si>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</si>
  <si>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</si>
  <si>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</si>
  <si>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</si>
  <si>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</si>
  <si>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</si>
  <si>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</si>
  <si>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</si>
  <si>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</si>
  <si>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</si>
  <si>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</si>
  <si>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</si>
  <si>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</si>
  <si>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</si>
  <si>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</si>
  <si>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</si>
  <si>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</si>
  <si>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</si>
  <si>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</si>
  <si>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</si>
  <si>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</si>
  <si>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</si>
  <si>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</si>
  <si>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</si>
  <si>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</si>
  <si>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</si>
  <si>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</si>
  <si>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</si>
  <si>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</si>
  <si>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</si>
  <si>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</si>
  <si>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</si>
  <si>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</si>
  <si>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</si>
  <si>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</si>
  <si>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</si>
  <si>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</si>
  <si>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</si>
  <si>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</si>
  <si>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</si>
  <si>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</si>
  <si>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</si>
  <si>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</si>
  <si>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</si>
  <si>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</si>
  <si>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</si>
  <si>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</si>
  <si>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</si>
  <si>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</si>
  <si>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</si>
  <si>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</si>
  <si>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</si>
  <si>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</si>
  <si>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</si>
  <si>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</si>
  <si>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</si>
  <si>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</si>
  <si>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</si>
  <si>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</si>
  <si>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</si>
  <si>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</si>
  <si>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</si>
  <si>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</si>
  <si>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</si>
  <si>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</si>
  <si>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</si>
  <si>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</si>
  <si>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</si>
  <si>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</si>
  <si>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</si>
  <si>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</si>
  <si>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</si>
  <si>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</si>
  <si>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</si>
  <si>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</si>
  <si>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</si>
  <si>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</si>
  <si>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</si>
  <si>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</si>
  <si>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</si>
  <si>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</si>
  <si>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</si>
  <si>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</si>
  <si>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</si>
  <si>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</si>
  <si>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</si>
  <si>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</si>
  <si>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</si>
  <si>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</si>
  <si>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</si>
  <si>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</si>
  <si>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</si>
  <si>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</si>
  <si>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</si>
  <si>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</si>
  <si>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</si>
  <si>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</si>
  <si>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</si>
  <si>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</si>
  <si>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</si>
  <si>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</si>
  <si>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</si>
  <si>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</si>
  <si>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</si>
  <si>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</si>
  <si>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</si>
  <si>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</si>
  <si>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</si>
  <si>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</si>
  <si>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</si>
  <si>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</si>
  <si>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</si>
  <si>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</si>
  <si>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</si>
  <si>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</si>
  <si>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</si>
  <si>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</si>
  <si>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</si>
  <si>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</si>
  <si>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</si>
  <si>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</si>
  <si>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</si>
  <si>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</si>
  <si>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</si>
  <si>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</si>
  <si>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</si>
  <si>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</si>
  <si>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</si>
  <si>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</si>
  <si>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</si>
  <si>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</si>
  <si>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</si>
  <si>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</si>
  <si>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</si>
  <si>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</si>
  <si>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</si>
  <si>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</si>
  <si>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</si>
  <si>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</si>
  <si>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</si>
  <si>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</si>
  <si>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</si>
  <si>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</si>
  <si>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</si>
  <si>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</si>
  <si>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</si>
  <si>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</si>
  <si>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</si>
  <si>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</si>
  <si>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</si>
  <si>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</si>
  <si>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</si>
  <si>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</si>
  <si>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</si>
  <si>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</si>
  <si>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</si>
  <si>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</si>
  <si>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</si>
  <si>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</si>
  <si>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</si>
  <si>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</si>
  <si>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</si>
  <si>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</si>
  <si>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</si>
  <si>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</si>
  <si>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</si>
  <si>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</si>
  <si>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</si>
  <si>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</si>
  <si>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</si>
  <si>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</si>
  <si>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</si>
  <si>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</si>
  <si>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</si>
  <si>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</si>
  <si>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</si>
  <si>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</si>
  <si>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</si>
  <si>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</si>
  <si>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</si>
  <si>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</si>
  <si>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</si>
  <si>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</si>
  <si>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</si>
  <si>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</si>
  <si>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</si>
  <si>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</si>
  <si>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</si>
  <si>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</si>
  <si>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</si>
  <si>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</si>
  <si>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</si>
  <si>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</si>
  <si>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</si>
  <si>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</si>
  <si>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</si>
  <si>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</si>
  <si>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</si>
  <si>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</si>
  <si>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</si>
  <si>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</si>
  <si>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</si>
  <si>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</si>
  <si>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</si>
  <si>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</si>
  <si>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</si>
  <si>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</si>
  <si>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</si>
  <si>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</si>
  <si>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</si>
  <si>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</si>
  <si>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</si>
  <si>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</si>
  <si>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</si>
  <si>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</si>
  <si>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</si>
  <si>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</si>
  <si>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</si>
  <si>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</si>
  <si>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</si>
  <si>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</si>
  <si>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</si>
  <si>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</si>
  <si>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</si>
  <si>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</si>
  <si>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</si>
  <si>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</si>
  <si>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</si>
  <si>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</si>
  <si>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</si>
  <si>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</si>
  <si>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</si>
  <si>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</si>
  <si>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</si>
  <si>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</si>
  <si>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</si>
  <si>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</si>
  <si>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</si>
  <si>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</si>
  <si>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</si>
  <si>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</si>
  <si>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</si>
  <si>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</si>
  <si>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</si>
  <si>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</si>
  <si>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</si>
  <si>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</si>
  <si>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</si>
  <si>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</si>
  <si>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</si>
  <si>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</si>
  <si>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</si>
  <si>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</si>
  <si>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</si>
  <si>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</si>
  <si>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</si>
  <si>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</si>
  <si>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</si>
  <si>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</si>
  <si>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</si>
  <si>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</si>
  <si>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</si>
  <si>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</si>
  <si>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</si>
  <si>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</si>
  <si>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</si>
  <si>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</si>
  <si>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</si>
  <si>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</si>
  <si>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</si>
  <si>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</si>
  <si>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</si>
  <si>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</si>
  <si>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</si>
  <si>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</si>
  <si>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</si>
  <si>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</si>
  <si>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</si>
  <si>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</si>
  <si>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</si>
  <si>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</si>
  <si>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</si>
  <si>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</si>
  <si>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</si>
  <si>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</si>
  <si>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</si>
  <si>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</si>
  <si>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</si>
  <si>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</si>
  <si>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</si>
  <si>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</si>
  <si>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</si>
  <si>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</si>
  <si>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</si>
  <si>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</si>
  <si>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</si>
  <si>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</si>
  <si>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</si>
  <si>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</si>
  <si>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</si>
  <si>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</si>
  <si>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</si>
  <si>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</si>
  <si>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</si>
  <si>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</si>
  <si>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</si>
  <si>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</si>
  <si>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</si>
  <si>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</si>
  <si>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</si>
  <si>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</si>
  <si>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</si>
  <si>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</si>
  <si>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</si>
  <si>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</si>
  <si>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</si>
  <si>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</si>
  <si>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</si>
  <si>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</si>
  <si>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</si>
  <si>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</si>
  <si>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</si>
  <si>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</si>
  <si>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</si>
  <si>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</si>
  <si>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</si>
  <si>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</si>
  <si>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</si>
  <si>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</si>
  <si>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</si>
  <si>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</si>
  <si>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</si>
  <si>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</si>
  <si>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</si>
  <si>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</si>
  <si>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</si>
  <si>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</si>
  <si>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</si>
  <si>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</si>
  <si>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</si>
  <si>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</si>
  <si>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</si>
  <si>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</si>
  <si>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</si>
  <si>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</si>
  <si>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</si>
  <si>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</si>
  <si>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</si>
  <si>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</si>
  <si>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</si>
  <si>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</si>
  <si>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</si>
  <si>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</si>
  <si>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</si>
  <si>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</si>
  <si>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</si>
  <si>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</si>
  <si>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</si>
  <si>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</si>
  <si>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</si>
  <si>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</si>
  <si>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</si>
  <si>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</si>
  <si>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</si>
  <si>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</si>
  <si>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</si>
  <si>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</si>
  <si>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</si>
  <si>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</si>
  <si>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</si>
  <si>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</si>
  <si>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</si>
  <si>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</si>
  <si>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</si>
  <si>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</si>
  <si>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</si>
  <si>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</si>
  <si>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</si>
  <si>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</si>
  <si>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</si>
  <si>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</si>
  <si>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</si>
  <si>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</si>
  <si>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</si>
  <si>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</si>
  <si>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</si>
  <si>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</si>
  <si>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</si>
  <si>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</si>
  <si>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</si>
  <si>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</si>
  <si>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</si>
  <si>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</si>
  <si>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</si>
  <si>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</si>
  <si>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</si>
  <si>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</si>
  <si>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</si>
  <si>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</si>
  <si>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</si>
  <si>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</si>
  <si>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</si>
  <si>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</si>
  <si>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</si>
  <si>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</si>
  <si>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</si>
  <si>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</si>
  <si>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</si>
  <si>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</si>
  <si>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</si>
  <si>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</si>
  <si>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</si>
  <si>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</si>
  <si>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</si>
  <si>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</si>
  <si>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</si>
  <si>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</si>
  <si>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</si>
  <si>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</si>
  <si>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</si>
  <si>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</si>
  <si>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</si>
  <si>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</si>
  <si>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</si>
  <si>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</si>
  <si>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</si>
  <si>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</si>
  <si>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</si>
  <si>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</si>
  <si>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</si>
  <si>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</si>
  <si>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</si>
  <si>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</si>
  <si>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</si>
  <si>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</si>
  <si>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</si>
  <si>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</si>
  <si>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</si>
  <si>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</si>
  <si>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</si>
  <si>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</si>
  <si>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</si>
  <si>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</si>
  <si>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</si>
  <si>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</si>
  <si>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</si>
  <si>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</si>
  <si>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</si>
  <si>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</si>
  <si>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</si>
  <si>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</si>
  <si>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</si>
  <si>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</si>
  <si>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</si>
  <si>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</si>
  <si>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</si>
  <si>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</si>
  <si>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</si>
  <si>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</si>
  <si>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</si>
  <si>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</si>
  <si>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</si>
  <si>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</si>
  <si>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</si>
  <si>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</si>
  <si>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</si>
  <si>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</si>
  <si>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</si>
  <si>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</si>
  <si>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</si>
  <si>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</si>
  <si>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</si>
  <si>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</si>
  <si>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</si>
  <si>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</si>
  <si>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</si>
  <si>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</si>
  <si>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</si>
  <si>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</si>
  <si>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</si>
  <si>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</si>
  <si>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</si>
  <si>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</si>
  <si>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</si>
  <si>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</si>
  <si>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</si>
  <si>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</si>
  <si>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</si>
  <si>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</si>
  <si>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</si>
  <si>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</si>
  <si>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</si>
  <si>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</si>
  <si>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</si>
  <si>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</si>
  <si>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</si>
  <si>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</si>
  <si>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</si>
  <si>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</si>
  <si>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</si>
  <si>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</si>
  <si>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</si>
  <si>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</si>
  <si>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</si>
  <si>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</si>
  <si>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</si>
  <si>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</si>
  <si>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</si>
  <si>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</si>
  <si>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</si>
  <si>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</si>
  <si>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</si>
  <si>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</si>
  <si>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</si>
  <si>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</si>
  <si>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</si>
  <si>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</si>
  <si>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</si>
  <si>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</si>
  <si>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</si>
  <si>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</si>
  <si>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</si>
  <si>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</si>
  <si>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</si>
  <si>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</si>
  <si>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</si>
  <si>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</si>
  <si>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</si>
  <si>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</si>
  <si>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</si>
  <si>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</si>
  <si>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</si>
  <si>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</si>
  <si>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</si>
  <si>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</si>
  <si>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</si>
  <si>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</si>
  <si>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</si>
  <si>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</si>
  <si>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</si>
  <si>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</si>
  <si>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</si>
  <si>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</si>
  <si>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</si>
  <si>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</si>
  <si>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</si>
  <si>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</si>
  <si>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</si>
  <si>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</si>
  <si>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</si>
  <si>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</si>
  <si>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</si>
  <si>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</si>
  <si>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</si>
  <si>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</si>
  <si>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</si>
  <si>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</si>
  <si>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</si>
  <si>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</si>
  <si>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</si>
  <si>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</si>
  <si>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</si>
  <si>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</si>
  <si>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</si>
  <si>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</si>
  <si>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</si>
  <si>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</si>
  <si>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</si>
  <si>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</si>
  <si>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</si>
  <si>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</si>
  <si>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</si>
  <si>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</si>
  <si>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</si>
  <si>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</si>
  <si>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</si>
  <si>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</si>
  <si>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</si>
  <si>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</si>
  <si>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</si>
  <si>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</si>
  <si>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</si>
  <si>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</si>
  <si>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</si>
  <si>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</si>
  <si>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</si>
  <si>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</si>
  <si>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</si>
  <si>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</si>
  <si>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</si>
  <si>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</si>
  <si>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</si>
  <si>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</si>
  <si>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</si>
  <si>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</si>
  <si>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</si>
  <si>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</si>
  <si>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</si>
  <si>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</si>
  <si>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</si>
  <si>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</si>
  <si>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</si>
  <si>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</si>
  <si>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</si>
  <si>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</si>
  <si>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</si>
  <si>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</si>
  <si>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</si>
  <si>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</si>
  <si>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</si>
  <si>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</si>
  <si>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</si>
  <si>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</si>
  <si>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</si>
  <si>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</si>
  <si>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</si>
  <si>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</si>
  <si>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</si>
  <si>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</si>
  <si>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</si>
  <si>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</si>
  <si>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</si>
  <si>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</si>
  <si>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</si>
  <si>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</si>
  <si>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</si>
  <si>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</si>
  <si>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</si>
  <si>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</si>
  <si>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</si>
  <si>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</si>
  <si>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</si>
  <si>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</si>
  <si>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</si>
  <si>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</si>
  <si>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</si>
  <si>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</si>
  <si>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</si>
  <si>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</si>
  <si>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</si>
  <si>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</si>
  <si>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</si>
  <si>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</si>
  <si>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</si>
  <si>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</si>
  <si>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</si>
  <si>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</si>
  <si>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</si>
  <si>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</si>
  <si>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</si>
  <si>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</si>
  <si>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</si>
  <si>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</si>
  <si>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</si>
  <si>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</si>
  <si>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</si>
  <si>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</si>
  <si>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</si>
  <si>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</si>
  <si>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</si>
  <si>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</si>
  <si>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</si>
  <si>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</si>
  <si>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</si>
  <si>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</si>
  <si>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</si>
  <si>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</si>
  <si>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</si>
  <si>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</si>
  <si>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</si>
  <si>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</si>
  <si>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</si>
  <si>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</si>
  <si>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</si>
  <si>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</si>
  <si>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</si>
  <si>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</si>
  <si>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</si>
  <si>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</si>
  <si>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</si>
  <si>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</si>
  <si>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</si>
  <si>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</si>
  <si>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</si>
  <si>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</si>
  <si>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</si>
  <si>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</si>
  <si>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</si>
  <si>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</si>
  <si>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</si>
  <si>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</si>
  <si>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</si>
  <si>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</si>
  <si>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</si>
  <si>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</si>
  <si>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</si>
  <si>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</si>
  <si>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</si>
  <si>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</si>
  <si>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</si>
  <si>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</si>
  <si>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</si>
  <si>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</si>
  <si>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</si>
  <si>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</si>
  <si>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</si>
  <si>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</si>
  <si>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</si>
  <si>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</si>
  <si>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</si>
  <si>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</si>
  <si>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</si>
  <si>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</si>
  <si>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</si>
  <si>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</si>
  <si>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</si>
  <si>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</si>
  <si>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</si>
  <si>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</si>
  <si>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</si>
  <si>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</si>
  <si>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</si>
  <si>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</si>
  <si>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</si>
  <si>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</si>
  <si>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</si>
  <si>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</si>
  <si>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</si>
  <si>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</si>
  <si>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</si>
  <si>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</si>
  <si>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</si>
  <si>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</si>
  <si>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</si>
  <si>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</si>
  <si>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</si>
  <si>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</si>
  <si>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</si>
  <si>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</si>
  <si>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</si>
  <si>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</si>
  <si>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</si>
  <si>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</si>
  <si>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</si>
  <si>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</si>
  <si>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</si>
  <si>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</si>
  <si>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</si>
  <si>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</si>
  <si>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</si>
  <si>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</si>
  <si>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</si>
  <si>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</si>
  <si>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</si>
  <si>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</si>
  <si>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</si>
  <si>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</si>
  <si>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</si>
  <si>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</si>
  <si>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</si>
  <si>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</si>
  <si>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</si>
  <si>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</si>
  <si>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</si>
  <si>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</si>
  <si>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</si>
  <si>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</si>
  <si>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</si>
  <si>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</si>
  <si>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</si>
  <si>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</si>
  <si>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</si>
  <si>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</si>
  <si>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</si>
  <si>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</si>
  <si>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</si>
  <si>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</si>
  <si>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</si>
  <si>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</si>
  <si>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</si>
  <si>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</si>
  <si>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</si>
  <si>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</si>
  <si>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</si>
  <si>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</si>
  <si>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</si>
  <si>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</si>
  <si>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</si>
  <si>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</si>
  <si>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</si>
  <si>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</si>
  <si>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</si>
  <si>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</si>
  <si>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</si>
  <si>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</si>
  <si>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</si>
  <si>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</si>
  <si>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</si>
  <si>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</si>
  <si>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</si>
  <si>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</si>
  <si>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</si>
  <si>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</si>
  <si>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</si>
  <si>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</si>
  <si>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</si>
  <si>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</si>
  <si>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</si>
  <si>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</si>
  <si>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</si>
  <si>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</si>
  <si>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</si>
  <si>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</si>
  <si>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</si>
  <si>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</si>
  <si>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</si>
  <si>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</si>
  <si>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</si>
  <si>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</si>
  <si>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</si>
  <si>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</si>
  <si>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</si>
  <si>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</si>
  <si>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</si>
  <si>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</si>
  <si>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</si>
  <si>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</si>
  <si>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</si>
  <si>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</si>
  <si>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</si>
  <si>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</si>
  <si>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</si>
  <si>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</si>
  <si>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</si>
  <si>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</si>
  <si>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</si>
  <si>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</si>
  <si>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</si>
  <si>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</si>
  <si>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</si>
  <si>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</si>
  <si>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</si>
  <si>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</si>
  <si>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</si>
  <si>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</si>
  <si>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</si>
  <si>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</si>
  <si>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</si>
  <si>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</si>
  <si>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</si>
  <si>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</si>
  <si>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</si>
  <si>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</si>
  <si>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</si>
  <si>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</si>
  <si>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</si>
  <si>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</si>
  <si>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</si>
  <si>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</si>
  <si>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</si>
  <si>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</si>
  <si>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</si>
  <si>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</si>
  <si>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</si>
  <si>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</si>
  <si>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</si>
  <si>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</si>
  <si>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</si>
  <si>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</si>
  <si>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</si>
  <si>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</si>
  <si>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</si>
  <si>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</si>
  <si>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</si>
  <si>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</si>
  <si>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</si>
  <si>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</si>
  <si>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</si>
  <si>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</si>
  <si>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</si>
  <si>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</si>
  <si>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</si>
  <si>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</si>
  <si>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</si>
  <si>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</si>
  <si>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</si>
  <si>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</si>
  <si>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</si>
  <si>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</si>
  <si>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</si>
  <si>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</si>
  <si>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</si>
  <si>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</si>
  <si>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</si>
  <si>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</si>
  <si>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</si>
  <si>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</si>
  <si>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</si>
  <si>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</si>
  <si>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</si>
  <si>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</si>
  <si>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</si>
  <si>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</si>
  <si>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</si>
  <si>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</si>
  <si>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</si>
  <si>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</si>
  <si>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</si>
  <si>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</si>
  <si>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</si>
  <si>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</si>
  <si>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</si>
  <si>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</si>
  <si>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</si>
  <si>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</si>
  <si>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</si>
  <si>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</si>
  <si>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</si>
  <si>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</si>
  <si>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</si>
  <si>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</si>
  <si>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</si>
  <si>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</si>
  <si>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</si>
  <si>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</si>
  <si>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</si>
  <si>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</si>
  <si>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</si>
  <si>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</si>
  <si>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</si>
  <si>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</si>
  <si>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</si>
  <si>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</si>
  <si>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</si>
  <si>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</si>
  <si>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</si>
  <si>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</si>
  <si>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</si>
  <si>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</si>
  <si>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</si>
  <si>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</si>
  <si>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</si>
  <si>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</si>
  <si>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</si>
  <si>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</si>
  <si>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</si>
  <si>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</si>
  <si>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</si>
  <si>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</si>
  <si>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</si>
  <si>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</si>
  <si>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</si>
  <si>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</si>
  <si>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</si>
  <si>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</si>
  <si>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</si>
  <si>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</si>
  <si>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</si>
  <si>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</si>
  <si>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</si>
  <si>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</si>
  <si>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</si>
  <si>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</si>
  <si>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</si>
  <si>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</si>
  <si>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</si>
  <si>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</si>
  <si>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</si>
  <si>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</si>
  <si>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</si>
  <si>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</si>
  <si>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</si>
  <si>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</si>
  <si>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</si>
  <si>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</si>
  <si>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</si>
  <si>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</si>
  <si>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</si>
  <si>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</si>
  <si>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</si>
  <si>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</si>
  <si>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</si>
  <si>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</si>
  <si>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</si>
  <si>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</si>
  <si>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</si>
  <si>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</si>
  <si>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</si>
  <si>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</si>
  <si>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</si>
  <si>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</si>
  <si>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</si>
  <si>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</si>
  <si>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</si>
  <si>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</si>
  <si>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</si>
  <si>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</si>
  <si>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</si>
  <si>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</si>
  <si>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</si>
  <si>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</si>
  <si>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</si>
  <si>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</si>
  <si>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</si>
  <si>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</si>
  <si>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</si>
  <si>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</si>
  <si>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</si>
  <si>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</si>
  <si>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</si>
  <si>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</si>
  <si>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</si>
  <si>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</si>
  <si>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</si>
  <si>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</si>
  <si>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</si>
  <si>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</si>
  <si>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</si>
  <si>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</si>
  <si>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</si>
  <si>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</si>
  <si>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</si>
  <si>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</si>
  <si>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</si>
  <si>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</si>
  <si>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</si>
  <si>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</si>
  <si>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</si>
  <si>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</si>
  <si>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</si>
  <si>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</si>
  <si>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</si>
  <si>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</si>
  <si>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</si>
  <si>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</si>
  <si>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</si>
  <si>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</si>
  <si>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</si>
  <si>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</si>
  <si>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</si>
  <si>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</si>
  <si>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</si>
  <si>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</si>
  <si>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</si>
  <si>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</si>
  <si>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</si>
  <si>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</si>
  <si>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</si>
  <si>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</si>
  <si>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</si>
  <si>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</si>
  <si>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</si>
  <si>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</si>
  <si>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</si>
  <si>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</si>
  <si>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</si>
  <si>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</si>
  <si>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</si>
  <si>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</si>
  <si>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</si>
  <si>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</si>
  <si>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</si>
  <si>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</si>
  <si>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</si>
  <si>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</si>
  <si>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</si>
  <si>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</si>
  <si>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</si>
  <si>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</si>
  <si>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</si>
  <si>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</si>
  <si>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</si>
  <si>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</si>
  <si>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</si>
  <si>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</si>
  <si>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</si>
  <si>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</si>
  <si>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</si>
  <si>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</si>
  <si>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</si>
  <si>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</si>
  <si>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</si>
  <si>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</si>
  <si>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</si>
  <si>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</si>
  <si>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</si>
  <si>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</si>
  <si>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</si>
  <si>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</si>
  <si>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</si>
  <si>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</si>
  <si>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</si>
  <si>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</si>
  <si>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</si>
  <si>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</si>
  <si>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</si>
  <si>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</si>
  <si>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</si>
  <si>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</si>
  <si>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</si>
  <si>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</si>
  <si>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</si>
  <si>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</si>
  <si>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</si>
  <si>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</si>
  <si>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</si>
  <si>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</si>
  <si>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</si>
  <si>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</si>
  <si>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</si>
  <si>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</si>
  <si>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</si>
  <si>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</si>
  <si>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</si>
  <si>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</si>
  <si>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</si>
  <si>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</si>
  <si>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</si>
  <si>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</si>
  <si>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</si>
  <si>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</si>
  <si>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</si>
  <si>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</si>
  <si>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</si>
  <si>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</si>
  <si>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</si>
  <si>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</si>
  <si>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</si>
  <si>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</si>
  <si>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</si>
  <si>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</si>
  <si>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</si>
  <si>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</si>
  <si>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</si>
  <si>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</si>
  <si>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</si>
  <si>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</si>
  <si>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</si>
  <si>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</si>
  <si>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</si>
  <si>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</si>
  <si>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</si>
  <si>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</si>
  <si>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</si>
  <si>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</si>
  <si>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</si>
  <si>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</si>
  <si>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</si>
  <si>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</si>
  <si>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</si>
  <si>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</si>
  <si>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</si>
  <si>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</si>
  <si>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</si>
  <si>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</si>
  <si>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</si>
  <si>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</si>
  <si>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</si>
  <si>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</si>
  <si>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</si>
  <si>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</si>
  <si>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</si>
  <si>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</si>
  <si>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</si>
  <si>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</si>
  <si>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</si>
  <si>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</si>
  <si>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</si>
  <si>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</si>
  <si>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</si>
  <si>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</si>
  <si>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</si>
  <si>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</si>
  <si>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</si>
  <si>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</si>
  <si>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</si>
  <si>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</si>
  <si>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</si>
  <si>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</si>
  <si>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</si>
  <si>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</si>
  <si>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</si>
  <si>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</si>
  <si>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</si>
  <si>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</si>
  <si>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</si>
  <si>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</si>
  <si>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</si>
  <si>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</si>
  <si>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</si>
  <si>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</si>
  <si>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</si>
  <si>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</si>
  <si>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</si>
  <si>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</si>
  <si>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</si>
  <si>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</si>
  <si>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</si>
  <si>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</si>
  <si>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</si>
  <si>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</si>
  <si>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</si>
  <si>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</si>
  <si>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</si>
  <si>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</si>
  <si>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</si>
  <si>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</si>
  <si>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</si>
  <si>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</si>
  <si>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</si>
  <si>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</si>
  <si>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</si>
  <si>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</si>
  <si>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</si>
  <si>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</si>
  <si>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</si>
  <si>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</si>
  <si>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</si>
  <si>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</si>
  <si>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</si>
  <si>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</si>
  <si>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</si>
  <si>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</si>
  <si>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</si>
  <si>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</si>
  <si>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</si>
  <si>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</si>
  <si>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</si>
  <si>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</si>
  <si>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</si>
  <si>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</si>
  <si>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</si>
  <si>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</si>
  <si>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</si>
  <si>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</si>
  <si>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</si>
  <si>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</si>
  <si>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</si>
  <si>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</si>
  <si>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</si>
  <si>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</si>
  <si>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</si>
  <si>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</si>
  <si>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</si>
  <si>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</si>
  <si>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</si>
  <si>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</si>
  <si>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</si>
  <si>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</si>
  <si>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</si>
  <si>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</si>
  <si>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</si>
  <si>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</si>
  <si>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</si>
  <si>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</si>
  <si>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</si>
  <si>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</si>
  <si>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</si>
  <si>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</si>
  <si>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</si>
  <si>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</si>
  <si>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</si>
  <si>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</si>
  <si>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</si>
  <si>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</si>
  <si>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</si>
  <si>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</si>
  <si>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</si>
  <si>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</si>
  <si>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</si>
  <si>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</si>
  <si>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</si>
  <si>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</si>
  <si>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</si>
  <si>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</si>
  <si>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</si>
  <si>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</si>
  <si>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</si>
  <si>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</si>
  <si>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</si>
  <si>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</si>
  <si>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</si>
  <si>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</si>
  <si>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</si>
  <si>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</si>
  <si>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</si>
  <si>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</si>
  <si>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</si>
  <si>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</si>
  <si>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</si>
  <si>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</si>
  <si>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</si>
  <si>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</si>
  <si>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</si>
  <si>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</si>
  <si>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</si>
  <si>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</si>
  <si>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</si>
  <si>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</si>
  <si>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</si>
  <si>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</si>
  <si>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</si>
  <si>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</si>
  <si>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</si>
  <si>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</si>
  <si>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</si>
  <si>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</si>
  <si>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</si>
  <si>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</si>
  <si>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</si>
  <si>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</si>
  <si>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</si>
  <si>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</si>
  <si>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</si>
  <si>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</si>
  <si>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</si>
  <si>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</si>
  <si>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</si>
  <si>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</si>
  <si>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</si>
  <si>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</si>
  <si>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</si>
  <si>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</si>
  <si>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</si>
  <si>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</si>
  <si>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</si>
  <si>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</si>
  <si>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</si>
  <si>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</si>
  <si>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</si>
  <si>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</si>
  <si>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</si>
  <si>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</si>
  <si>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</si>
  <si>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</si>
  <si>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</si>
  <si>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</si>
  <si>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</si>
  <si>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</si>
  <si>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</si>
  <si>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</si>
  <si>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</si>
  <si>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</si>
  <si>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</si>
  <si>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</si>
  <si>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</si>
  <si>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</si>
  <si>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</si>
  <si>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</si>
  <si>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</si>
  <si>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</si>
  <si>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</si>
  <si>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</si>
  <si>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</si>
  <si>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</si>
  <si>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</si>
  <si>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</si>
  <si>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</si>
  <si>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</si>
  <si>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</si>
  <si>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</si>
  <si>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</si>
  <si>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</si>
  <si>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</si>
  <si>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</si>
  <si>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</si>
  <si>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</si>
  <si>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</si>
  <si>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</si>
  <si>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</si>
  <si>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</si>
  <si>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</si>
  <si>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</si>
  <si>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</si>
  <si>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</si>
  <si>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</si>
  <si>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</si>
  <si>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</si>
  <si>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</si>
  <si>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</si>
  <si>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</si>
  <si>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</si>
  <si>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</si>
  <si>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</si>
  <si>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</si>
  <si>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</si>
  <si>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</si>
  <si>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</si>
  <si>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</si>
  <si>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</si>
  <si>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</si>
  <si>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</si>
  <si>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</si>
  <si>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</si>
  <si>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</si>
  <si>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</si>
  <si>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</si>
  <si>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</si>
  <si>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</si>
  <si>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</si>
  <si>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</si>
  <si>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</si>
  <si>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</si>
  <si>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</si>
  <si>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</si>
  <si>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</si>
  <si>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</si>
  <si>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</si>
  <si>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</si>
  <si>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</si>
  <si>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</si>
  <si>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</si>
  <si>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</si>
  <si>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</si>
  <si>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</si>
  <si>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</si>
  <si>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</si>
  <si>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</si>
  <si>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</si>
  <si>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</si>
  <si>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</si>
  <si>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</si>
  <si>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</si>
  <si>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</si>
  <si>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</si>
  <si>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</si>
  <si>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</si>
  <si>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</si>
  <si>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</si>
  <si>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</si>
  <si>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</si>
  <si>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</si>
  <si>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</si>
  <si>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</si>
  <si>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</si>
  <si>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</si>
  <si>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</si>
  <si>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</si>
  <si>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</si>
  <si>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</si>
  <si>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</si>
  <si>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</si>
  <si>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</si>
  <si>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</si>
  <si>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</si>
  <si>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</si>
  <si>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</si>
  <si>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</si>
  <si>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</si>
  <si>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</si>
  <si>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</si>
  <si>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</si>
  <si>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</si>
  <si>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</si>
  <si>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</si>
  <si>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</si>
  <si>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</si>
  <si>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</si>
  <si>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</si>
  <si>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</si>
  <si>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</si>
  <si>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</si>
  <si>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</si>
  <si>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</si>
  <si>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</si>
  <si>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</si>
  <si>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</si>
  <si>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</si>
  <si>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</si>
  <si>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</si>
  <si>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</si>
  <si>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</si>
  <si>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</si>
  <si>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</si>
  <si>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</si>
  <si>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</si>
  <si>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</si>
  <si>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</si>
  <si>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</si>
  <si>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</si>
  <si>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</si>
  <si>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</si>
  <si>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</si>
  <si>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</si>
  <si>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</si>
  <si>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</si>
  <si>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</si>
  <si>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</si>
  <si>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</si>
  <si>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</si>
  <si>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</si>
  <si>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</si>
  <si>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</si>
  <si>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</si>
  <si>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</si>
  <si>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</si>
  <si>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</si>
  <si>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</si>
  <si>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</si>
  <si>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</si>
  <si>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</si>
  <si>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</si>
  <si>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</si>
  <si>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</si>
  <si>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</si>
  <si>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</si>
  <si>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</si>
  <si>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</si>
  <si>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</si>
  <si>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</si>
  <si>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</si>
  <si>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</si>
  <si>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</si>
  <si>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</si>
  <si>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</si>
  <si>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</si>
  <si>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</si>
  <si>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</si>
  <si>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</si>
  <si>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</si>
  <si>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</si>
  <si>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</si>
  <si>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</si>
  <si>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</si>
  <si>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</si>
  <si>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</si>
  <si>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</si>
  <si>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</si>
  <si>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</si>
  <si>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</si>
  <si>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</si>
  <si>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</si>
  <si>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</si>
  <si>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</si>
  <si>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</si>
  <si>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</si>
  <si>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</si>
  <si>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</si>
  <si>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</si>
  <si>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</si>
  <si>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</si>
  <si>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</si>
  <si>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</si>
  <si>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</si>
  <si>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</si>
  <si>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</si>
  <si>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</si>
  <si>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</si>
  <si>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</si>
  <si>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</si>
  <si>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</si>
  <si>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</si>
  <si>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</si>
  <si>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</si>
  <si>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</si>
  <si>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</si>
  <si>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</si>
  <si>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</si>
  <si>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</si>
  <si>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</si>
  <si>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</si>
  <si>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</si>
  <si>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</si>
  <si>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</si>
  <si>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</si>
  <si>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</si>
  <si>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</si>
  <si>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</si>
  <si>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</si>
  <si>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</si>
  <si>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</si>
  <si>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</si>
  <si>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</si>
  <si>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</si>
  <si>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</si>
  <si>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</si>
  <si>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</si>
  <si>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</si>
  <si>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</si>
  <si>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</si>
  <si>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</si>
  <si>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</si>
  <si>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</si>
  <si>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</si>
  <si>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</si>
  <si>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</si>
  <si>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</si>
  <si>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</si>
  <si>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</si>
  <si>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</si>
  <si>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</si>
  <si>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</si>
  <si>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</si>
  <si>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</si>
  <si>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</si>
  <si>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</si>
  <si>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</si>
  <si>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</si>
  <si>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</si>
  <si>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</si>
  <si>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</si>
  <si>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</si>
  <si>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</si>
  <si>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</si>
  <si>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</si>
  <si>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</si>
  <si>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</si>
  <si>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</si>
  <si>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</si>
  <si>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</si>
  <si>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</si>
  <si>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</si>
  <si>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</si>
  <si>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</si>
  <si>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</si>
  <si>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</si>
  <si>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</si>
  <si>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</si>
  <si>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</si>
  <si>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</si>
  <si>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</si>
  <si>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</si>
  <si>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</si>
  <si>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</si>
  <si>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</si>
  <si>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</si>
  <si>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</si>
  <si>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</si>
  <si>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</si>
  <si>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</si>
  <si>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</si>
  <si>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</si>
  <si>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</si>
  <si>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</si>
  <si>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</si>
  <si>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</si>
  <si>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</si>
  <si>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</si>
  <si>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</si>
  <si>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</si>
  <si>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</si>
  <si>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</si>
  <si>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</si>
  <si>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</si>
  <si>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</si>
  <si>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</si>
  <si>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</si>
  <si>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</si>
  <si>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</si>
  <si>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</si>
  <si>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</si>
  <si>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</si>
  <si>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</si>
  <si>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</si>
  <si>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</si>
  <si>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</si>
  <si>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</si>
  <si>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</si>
  <si>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</si>
  <si>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</si>
  <si>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</si>
  <si>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</si>
  <si>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</si>
  <si>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</si>
  <si>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</si>
  <si>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</si>
  <si>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</si>
  <si>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</si>
  <si>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</si>
  <si>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</si>
  <si>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</si>
  <si>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</si>
  <si>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</si>
  <si>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</si>
  <si>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</si>
  <si>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</si>
  <si>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</si>
  <si>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</si>
  <si>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</si>
  <si>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</si>
  <si>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</si>
  <si>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</si>
  <si>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</si>
  <si>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</si>
  <si>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</si>
  <si>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</si>
  <si>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</si>
  <si>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</si>
  <si>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</si>
  <si>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</si>
  <si>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</si>
  <si>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</si>
  <si>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</si>
  <si>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</si>
  <si>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</si>
  <si>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</si>
  <si>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</si>
  <si>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</si>
  <si>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</si>
  <si>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</si>
  <si>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</si>
  <si>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</si>
  <si>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</si>
  <si>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</si>
  <si>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</si>
  <si>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</si>
  <si>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</si>
  <si>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</si>
  <si>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</si>
  <si>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</si>
  <si>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</si>
  <si>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</si>
  <si>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</si>
  <si>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</si>
  <si>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</si>
  <si>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</si>
  <si>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</si>
  <si>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</si>
  <si>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</si>
  <si>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</si>
  <si>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</si>
  <si>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</si>
  <si>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</si>
  <si>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</si>
  <si>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</si>
  <si>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</si>
  <si>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</si>
  <si>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</si>
  <si>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</si>
  <si>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</si>
  <si>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</si>
  <si>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</si>
  <si>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</si>
  <si>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</si>
  <si>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</si>
  <si>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</si>
  <si>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</si>
  <si>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</si>
  <si>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</si>
  <si>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</si>
  <si>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</si>
  <si>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</si>
  <si>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</si>
  <si>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</si>
  <si>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</si>
  <si>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</si>
  <si>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</si>
  <si>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</si>
  <si>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</si>
  <si>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</si>
  <si>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</si>
  <si>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</si>
  <si>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</si>
  <si>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</si>
  <si>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</si>
  <si>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</si>
  <si>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</si>
  <si>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</si>
  <si>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</si>
  <si>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</si>
  <si>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</si>
  <si>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</si>
  <si>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</si>
  <si>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</si>
  <si>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</si>
  <si>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</si>
  <si>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</si>
  <si>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</si>
  <si>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</si>
  <si>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</si>
  <si>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</si>
  <si>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</si>
  <si>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</si>
  <si>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</si>
  <si>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</si>
  <si>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</si>
  <si>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</si>
  <si>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</si>
  <si>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</si>
  <si>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</si>
  <si>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</si>
  <si>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</si>
  <si>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</si>
  <si>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</si>
  <si>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</si>
  <si>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</si>
  <si>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</si>
  <si>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</si>
  <si>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</si>
  <si>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</si>
  <si>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</si>
  <si>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</si>
  <si>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</si>
  <si>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</si>
  <si>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</si>
  <si>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</si>
  <si>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</si>
  <si>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</si>
  <si>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</si>
  <si>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</si>
  <si>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</si>
  <si>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</si>
  <si>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</si>
  <si>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</si>
  <si>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</si>
  <si>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</si>
  <si>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</si>
  <si>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</si>
  <si>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</si>
  <si>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</si>
  <si>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</si>
  <si>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</si>
  <si>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</si>
  <si>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</si>
  <si>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</si>
  <si>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</si>
  <si>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</si>
  <si>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</si>
  <si>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</si>
  <si>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</si>
  <si>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</si>
  <si>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</si>
  <si>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</si>
  <si>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</si>
  <si>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</si>
  <si>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</si>
  <si>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</si>
  <si>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</si>
  <si>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</si>
  <si>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</si>
  <si>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</si>
  <si>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</si>
  <si>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</si>
  <si>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</si>
  <si>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</si>
  <si>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</si>
  <si>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</si>
  <si>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</si>
  <si>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</si>
  <si>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</si>
  <si>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</si>
  <si>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</si>
  <si>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</si>
  <si>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</si>
  <si>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</si>
  <si>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</si>
  <si>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</si>
  <si>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</si>
  <si>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</si>
  <si>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</si>
  <si>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</si>
  <si>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</si>
  <si>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</si>
  <si>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</si>
  <si>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</si>
  <si>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</si>
  <si>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</si>
  <si>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</si>
  <si>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</si>
  <si>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</si>
  <si>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</si>
  <si>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</si>
  <si>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</si>
  <si>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</si>
  <si>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</si>
  <si>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</si>
  <si>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</si>
  <si>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</si>
  <si>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</si>
  <si>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</si>
  <si>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</si>
  <si>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</si>
  <si>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</si>
  <si>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</si>
  <si>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</si>
  <si>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</si>
  <si>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</si>
  <si>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</si>
  <si>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</si>
  <si>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</si>
  <si>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</si>
  <si>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</si>
  <si>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</si>
  <si>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</si>
  <si>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</si>
  <si>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</si>
  <si>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</si>
  <si>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</si>
  <si>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</si>
  <si>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</si>
  <si>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</si>
  <si>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</si>
  <si>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</si>
  <si>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</si>
  <si>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</si>
  <si>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</si>
  <si>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</si>
  <si>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</si>
  <si>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</si>
  <si>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</si>
  <si>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</si>
  <si>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</si>
  <si>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</si>
  <si>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</si>
  <si>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</si>
  <si>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</si>
  <si>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</si>
  <si>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</si>
  <si>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</si>
  <si>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</si>
  <si>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</si>
  <si>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</si>
  <si>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</si>
  <si>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</si>
  <si>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</si>
  <si>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</si>
  <si>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</si>
  <si>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</si>
  <si>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</si>
  <si>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</si>
  <si>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</si>
  <si>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</si>
  <si>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</si>
  <si>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</si>
  <si>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</si>
  <si>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</si>
  <si>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</si>
  <si>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</si>
  <si>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</si>
  <si>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</si>
  <si>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</si>
  <si>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</si>
  <si>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</si>
  <si>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</si>
  <si>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</si>
  <si>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</si>
  <si>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</si>
  <si>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</si>
  <si>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</si>
  <si>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</si>
  <si>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</si>
  <si>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</si>
  <si>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</si>
  <si>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</si>
  <si>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</si>
  <si>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</si>
  <si>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</si>
  <si>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</si>
  <si>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</si>
  <si>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</si>
  <si>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</si>
  <si>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</si>
  <si>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</si>
  <si>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</si>
  <si>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</si>
  <si>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</si>
  <si>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</si>
  <si>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</si>
  <si>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</si>
  <si>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</si>
  <si>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</si>
  <si>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</si>
  <si>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</si>
  <si>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</si>
  <si>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</si>
  <si>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</si>
  <si>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</si>
  <si>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</si>
  <si>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</si>
  <si>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</si>
  <si>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</si>
  <si>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</si>
  <si>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</si>
  <si>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</si>
  <si>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</si>
  <si>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</si>
  <si>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</si>
  <si>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</si>
  <si>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</si>
  <si>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</si>
  <si>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</si>
  <si>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</si>
  <si>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</si>
  <si>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</si>
  <si>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</si>
  <si>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</si>
  <si>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</si>
  <si>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</si>
  <si>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</si>
  <si>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</si>
  <si>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</si>
  <si>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</si>
  <si>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</si>
  <si>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</si>
  <si>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</si>
  <si>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</si>
  <si>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</si>
  <si>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</si>
  <si>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</si>
  <si>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</si>
  <si>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</si>
  <si>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</si>
  <si>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</si>
  <si>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</si>
  <si>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</si>
  <si>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</si>
  <si>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</si>
  <si>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</si>
  <si>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</si>
  <si>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</si>
  <si>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</si>
  <si>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</si>
  <si>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</si>
  <si>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</si>
  <si>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</si>
  <si>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</si>
  <si>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</si>
  <si>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</si>
  <si>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</si>
  <si>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</si>
  <si>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</si>
  <si>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</si>
  <si>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</si>
  <si>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</si>
  <si>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</si>
  <si>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</si>
  <si>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</si>
  <si>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</si>
  <si>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</si>
  <si>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</si>
  <si>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</si>
  <si>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</si>
  <si>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</si>
  <si>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</si>
  <si>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</si>
  <si>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</si>
  <si>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</si>
  <si>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</si>
  <si>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</si>
  <si>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</si>
  <si>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</si>
  <si>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</si>
  <si>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</si>
  <si>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</si>
  <si>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</si>
  <si>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</si>
  <si>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</si>
  <si>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</si>
  <si>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</si>
  <si>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</si>
  <si>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</si>
  <si>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</si>
  <si>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</si>
  <si>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</si>
  <si>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</si>
  <si>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</si>
  <si>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</si>
  <si>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</si>
  <si>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</si>
  <si>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</si>
  <si>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</si>
  <si>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</si>
  <si>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</si>
  <si>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</si>
  <si>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</si>
  <si>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</si>
  <si>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</si>
  <si>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</si>
  <si>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</si>
  <si>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</si>
  <si>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</si>
  <si>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</si>
  <si>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</si>
  <si>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</si>
  <si>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</si>
  <si>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</si>
  <si>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</si>
  <si>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</si>
  <si>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</si>
  <si>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</si>
  <si>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</si>
  <si>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</si>
  <si>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</si>
  <si>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</si>
  <si>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</si>
  <si>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</si>
  <si>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</si>
  <si>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</si>
  <si>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</si>
  <si>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</si>
  <si>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</si>
  <si>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</si>
  <si>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</si>
  <si>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</si>
  <si>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</si>
  <si>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</si>
  <si>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</si>
  <si>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</si>
  <si>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</si>
  <si>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</si>
  <si>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</si>
  <si>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</si>
  <si>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</si>
  <si>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</si>
  <si>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</si>
  <si>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</si>
  <si>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</si>
  <si>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</si>
  <si>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</si>
  <si>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</si>
  <si>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</si>
  <si>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</si>
  <si>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</si>
  <si>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</si>
  <si>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</si>
  <si>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</si>
  <si>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</si>
  <si>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</si>
  <si>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</si>
  <si>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</si>
  <si>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</si>
  <si>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</si>
  <si>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</si>
  <si>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</si>
  <si>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</si>
  <si>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</si>
  <si>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</si>
  <si>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</si>
  <si>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</si>
  <si>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</si>
  <si>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</si>
  <si>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</si>
  <si>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</si>
  <si>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</si>
  <si>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</si>
  <si>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</si>
  <si>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</si>
  <si>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</si>
  <si>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</si>
  <si>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</si>
  <si>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</si>
  <si>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</si>
  <si>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</si>
  <si>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</si>
  <si>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</si>
  <si>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</si>
  <si>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</si>
  <si>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</si>
  <si>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</si>
  <si>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</si>
  <si>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</si>
  <si>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</si>
  <si>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</si>
  <si>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</si>
  <si>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</si>
  <si>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</si>
  <si>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</si>
  <si>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</si>
  <si>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</si>
  <si>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</si>
  <si>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</si>
  <si>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</si>
  <si>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</si>
  <si>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</si>
  <si>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</si>
  <si>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</si>
  <si>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</si>
  <si>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</si>
  <si>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</si>
  <si>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</si>
  <si>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</si>
  <si>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</si>
  <si>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</si>
  <si>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</si>
  <si>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</si>
  <si>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</si>
  <si>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</si>
  <si>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</si>
  <si>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</si>
  <si>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</si>
  <si>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</si>
  <si>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</si>
  <si>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</si>
  <si>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</si>
  <si>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</si>
  <si>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</si>
  <si>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</si>
  <si>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</si>
  <si>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</si>
  <si>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</si>
  <si>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</si>
  <si>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</si>
  <si>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</si>
  <si>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</si>
  <si>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</si>
  <si>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</si>
  <si>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</si>
  <si>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</si>
  <si>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</si>
  <si>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</si>
  <si>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</si>
  <si>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</si>
  <si>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</si>
  <si>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</si>
  <si>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</si>
  <si>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</si>
  <si>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</si>
  <si>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</si>
  <si>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</si>
  <si>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</si>
  <si>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</si>
  <si>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</si>
  <si>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</si>
  <si>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</si>
  <si>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</si>
  <si>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</si>
  <si>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</si>
  <si>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</si>
  <si>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</si>
  <si>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</si>
  <si>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</si>
  <si>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</si>
  <si>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</si>
  <si>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</si>
  <si>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</si>
  <si>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</si>
  <si>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</si>
  <si>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</si>
  <si>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</si>
  <si>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</si>
  <si>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</si>
  <si>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</si>
  <si>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</si>
  <si>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</si>
  <si>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</si>
  <si>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</si>
  <si>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</si>
  <si>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</si>
  <si>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</si>
  <si>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</si>
  <si>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</si>
  <si>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</si>
  <si>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</si>
  <si>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</si>
  <si>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</si>
  <si>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</si>
  <si>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</si>
  <si>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</si>
  <si>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</si>
  <si>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</si>
  <si>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</si>
  <si>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</si>
  <si>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</si>
  <si>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</si>
  <si>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</si>
  <si>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</si>
  <si>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</si>
  <si>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</si>
  <si>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</si>
  <si>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</si>
  <si>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</si>
  <si>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</si>
  <si>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</si>
  <si>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</si>
  <si>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</si>
  <si>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</si>
  <si>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</si>
  <si>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</si>
  <si>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</si>
  <si>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</si>
  <si>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</si>
  <si>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</si>
  <si>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</si>
  <si>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</si>
  <si>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</si>
  <si>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</si>
  <si>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</si>
  <si>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</si>
  <si>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</si>
  <si>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</si>
  <si>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</si>
  <si>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</si>
  <si>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</si>
  <si>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</si>
  <si>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</si>
  <si>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</si>
  <si>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</si>
  <si>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</si>
  <si>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</si>
  <si>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</si>
  <si>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</si>
  <si>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</si>
  <si>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</si>
  <si>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</si>
  <si>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</si>
  <si>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</si>
  <si>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</si>
  <si>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</si>
  <si>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</si>
  <si>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</si>
  <si>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</si>
  <si>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</si>
  <si>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</si>
  <si>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</si>
  <si>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</si>
  <si>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</si>
  <si>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</si>
  <si>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</si>
  <si>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</si>
  <si>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</si>
  <si>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</si>
  <si>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</si>
  <si>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</si>
  <si>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</si>
  <si>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</si>
  <si>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</si>
  <si>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</si>
  <si>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</si>
  <si>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</si>
  <si>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</si>
  <si>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</si>
  <si>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</si>
  <si>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</si>
  <si>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</si>
  <si>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</si>
  <si>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</si>
  <si>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</si>
  <si>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</si>
  <si>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</si>
  <si>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</si>
  <si>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</si>
  <si>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</si>
  <si>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</si>
  <si>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</si>
  <si>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</si>
  <si>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</si>
  <si>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</si>
  <si>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</si>
  <si>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</si>
  <si>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</si>
  <si>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</si>
  <si>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</si>
  <si>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</si>
  <si>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</si>
  <si>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</si>
  <si>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</si>
  <si>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</si>
  <si>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</si>
  <si>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</si>
  <si>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</si>
  <si>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</si>
  <si>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</si>
  <si>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</si>
  <si>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</si>
  <si>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</si>
  <si>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</si>
  <si>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</si>
  <si>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</si>
  <si>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</si>
  <si>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</si>
  <si>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</si>
  <si>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</si>
  <si>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</si>
  <si>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</si>
  <si>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</si>
  <si>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</si>
  <si>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</si>
  <si>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</si>
  <si>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</si>
  <si>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</si>
  <si>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</si>
  <si>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</si>
  <si>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</si>
  <si>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</si>
  <si>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</si>
  <si>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</si>
  <si>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</si>
  <si>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</si>
  <si>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</si>
  <si>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</si>
  <si>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</si>
  <si>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</si>
  <si>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</si>
  <si>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</si>
  <si>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</si>
  <si>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</si>
  <si>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</si>
  <si>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</si>
  <si>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</si>
  <si>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</si>
  <si>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</si>
  <si>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</si>
  <si>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</si>
  <si>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</si>
  <si>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</si>
  <si>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</si>
  <si>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</si>
  <si>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</si>
  <si>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</si>
  <si>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</si>
  <si>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</si>
  <si>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</si>
  <si>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</si>
  <si>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</si>
  <si>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</si>
  <si>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</si>
  <si>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</si>
  <si>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</si>
  <si>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</si>
  <si>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</si>
  <si>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</si>
  <si>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</si>
  <si>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</si>
  <si>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</si>
  <si>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</si>
  <si>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</si>
  <si>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</si>
  <si>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</si>
  <si>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</si>
  <si>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</si>
  <si>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</si>
  <si>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</si>
  <si>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</si>
  <si>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</si>
  <si>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</si>
  <si>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</si>
  <si>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</si>
  <si>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</si>
  <si>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</si>
  <si>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</si>
  <si>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</si>
  <si>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</si>
  <si>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</si>
  <si>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</si>
  <si>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</si>
  <si>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</si>
  <si>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</si>
  <si>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</si>
  <si>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</si>
  <si>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</si>
  <si>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</si>
  <si>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</si>
  <si>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</si>
  <si>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</si>
  <si>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</si>
  <si>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</si>
  <si>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</si>
  <si>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</si>
  <si>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</si>
  <si>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</si>
  <si>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</si>
  <si>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</si>
  <si>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</si>
  <si>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</si>
  <si>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</si>
  <si>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</si>
  <si>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</si>
  <si>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</si>
  <si>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</si>
  <si>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</si>
  <si>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</si>
  <si>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</si>
  <si>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</si>
  <si>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</si>
  <si>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</si>
  <si>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</si>
  <si>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</si>
  <si>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</si>
  <si>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</si>
  <si>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</si>
  <si>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</si>
  <si>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</si>
  <si>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</si>
  <si>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</si>
  <si>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</si>
  <si>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</si>
  <si>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</si>
  <si>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</si>
  <si>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</si>
  <si>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</si>
  <si>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</si>
  <si>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</si>
  <si>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</si>
  <si>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</si>
  <si>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</si>
  <si>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</si>
  <si>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</si>
  <si>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</si>
  <si>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</si>
  <si>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</si>
  <si>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</si>
  <si>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</si>
  <si>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</si>
  <si>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</si>
  <si>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</si>
  <si>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</si>
  <si>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</si>
  <si>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</si>
  <si>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</si>
  <si>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</si>
  <si>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</si>
  <si>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</si>
  <si>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</si>
  <si>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</si>
  <si>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</si>
  <si>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</si>
  <si>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</si>
  <si>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</si>
  <si>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</si>
  <si>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</si>
  <si>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</si>
  <si>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</si>
  <si>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</si>
  <si>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</si>
  <si>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</si>
  <si>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</si>
  <si>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</si>
  <si>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</si>
  <si>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</si>
  <si>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</si>
  <si>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</si>
  <si>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</si>
  <si>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</si>
  <si>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</si>
  <si>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</si>
  <si>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</si>
  <si>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</si>
  <si>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</si>
  <si>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</si>
  <si>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</si>
  <si>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</si>
  <si>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</si>
  <si>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</si>
  <si>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</si>
  <si>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</si>
  <si>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</si>
  <si>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</si>
  <si>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</si>
  <si>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</si>
  <si>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</si>
  <si>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</si>
  <si>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</si>
  <si>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</si>
  <si>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</si>
  <si>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</si>
  <si>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</si>
  <si>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</si>
  <si>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</si>
  <si>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</si>
  <si>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</si>
  <si>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</si>
  <si>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</si>
  <si>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</si>
  <si>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</si>
  <si>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</si>
  <si>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</si>
  <si>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</si>
  <si>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</si>
  <si>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</si>
  <si>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</si>
  <si>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</si>
  <si>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</si>
  <si>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</si>
  <si>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</si>
  <si>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</si>
  <si>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</si>
  <si>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</si>
  <si>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</si>
  <si>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</si>
  <si>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</si>
  <si>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</si>
  <si>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</si>
  <si>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</si>
  <si>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</si>
  <si>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</si>
  <si>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</si>
  <si>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</si>
  <si>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</si>
  <si>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</si>
  <si>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</si>
  <si>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</si>
  <si>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</si>
  <si>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</si>
  <si>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</si>
  <si>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</si>
  <si>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</si>
  <si>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</si>
  <si>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</si>
  <si>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</si>
  <si>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</si>
  <si>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</si>
  <si>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</si>
  <si>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</si>
  <si>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</si>
  <si>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</si>
  <si>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</si>
  <si>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</si>
  <si>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</si>
  <si>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</si>
  <si>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</si>
  <si>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</si>
  <si>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</si>
  <si>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</si>
  <si>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</si>
  <si>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</si>
  <si>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</si>
  <si>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</si>
  <si>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</si>
  <si>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</si>
  <si>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</si>
  <si>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</si>
  <si>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</si>
  <si>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</si>
  <si>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</si>
  <si>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</si>
  <si>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</si>
  <si>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</si>
  <si>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</si>
  <si>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</si>
  <si>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</si>
  <si>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</si>
  <si>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</si>
  <si>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</si>
  <si>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</si>
  <si>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</si>
  <si>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</si>
  <si>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</si>
  <si>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</si>
  <si>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</si>
  <si>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</si>
  <si>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</si>
  <si>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</si>
  <si>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</si>
  <si>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</si>
  <si>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</si>
  <si>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</si>
  <si>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</si>
  <si>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</si>
  <si>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</si>
  <si>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</si>
  <si>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</si>
  <si>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</si>
  <si>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</si>
  <si>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</si>
  <si>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</si>
  <si>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</si>
  <si>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</si>
  <si>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</si>
  <si>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</si>
  <si>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</si>
  <si>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</si>
  <si>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</si>
  <si>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</si>
  <si>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</si>
  <si>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</si>
  <si>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</si>
  <si>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</si>
  <si>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</si>
  <si>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</si>
  <si>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</si>
  <si>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</si>
  <si>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</si>
  <si>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</si>
  <si>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</si>
  <si>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</si>
  <si>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</si>
  <si>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</si>
  <si>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</si>
  <si>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</si>
  <si>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</si>
  <si>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</si>
  <si>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</si>
  <si>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</si>
  <si>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</si>
  <si>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</si>
  <si>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</si>
  <si>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</si>
  <si>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</si>
  <si>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</si>
  <si>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</si>
  <si>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</si>
  <si>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</si>
  <si>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</si>
  <si>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</si>
  <si>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</si>
  <si>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</si>
  <si>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</si>
  <si>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</si>
  <si>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</si>
  <si>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</si>
  <si>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</si>
  <si>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</si>
  <si>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</si>
  <si>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</si>
  <si>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</si>
  <si>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</si>
  <si>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</si>
  <si>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</si>
  <si>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</si>
  <si>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</si>
  <si>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</si>
  <si>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</si>
  <si>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</si>
  <si>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</si>
  <si>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</si>
  <si>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</si>
  <si>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</si>
  <si>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</si>
  <si>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</si>
  <si>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</si>
  <si>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</si>
  <si>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</si>
  <si>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</si>
  <si>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</si>
  <si>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</si>
  <si>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</si>
  <si>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</si>
  <si>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</si>
  <si>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</si>
  <si>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</si>
  <si>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</si>
  <si>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</si>
  <si>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</si>
  <si>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</si>
  <si>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</si>
  <si>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</si>
  <si>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</si>
  <si>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</si>
  <si>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</si>
  <si>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</si>
  <si>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</si>
  <si>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</si>
  <si>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</si>
  <si>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</si>
  <si>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</si>
  <si>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</si>
  <si>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</si>
  <si>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</si>
  <si>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</si>
  <si>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</si>
  <si>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</si>
  <si>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</si>
  <si>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</si>
  <si>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</si>
  <si>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</si>
  <si>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</si>
  <si>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</si>
  <si>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</si>
  <si>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</si>
  <si>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</si>
  <si>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</si>
  <si>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</si>
  <si>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</si>
  <si>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</si>
  <si>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</si>
  <si>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</si>
  <si>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</si>
  <si>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</si>
  <si>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</si>
  <si>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</si>
  <si>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</si>
  <si>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</si>
  <si>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</si>
  <si>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</si>
  <si>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</si>
  <si>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</si>
  <si>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</si>
  <si>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</si>
  <si>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</si>
  <si>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</si>
  <si>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</si>
  <si>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</si>
  <si>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</si>
  <si>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</si>
  <si>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</si>
  <si>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</si>
  <si>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</si>
  <si>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</si>
  <si>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</si>
  <si>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</si>
  <si>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</si>
  <si>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</si>
  <si>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</si>
  <si>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</si>
  <si>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</si>
  <si>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</si>
  <si>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</si>
  <si>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</si>
  <si>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</si>
  <si>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</si>
  <si>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</si>
  <si>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</si>
  <si>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</si>
  <si>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</si>
  <si>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</si>
  <si>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</si>
  <si>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</si>
  <si>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</si>
  <si>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</si>
  <si>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</si>
  <si>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</si>
  <si>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</si>
  <si>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</si>
  <si>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</si>
  <si>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</si>
  <si>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</si>
  <si>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</si>
  <si>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</si>
  <si>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</si>
  <si>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</si>
  <si>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</si>
  <si>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</si>
  <si>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</si>
  <si>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</si>
  <si>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</si>
  <si>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</si>
  <si>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</si>
  <si>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</si>
  <si>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</si>
  <si>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</si>
  <si>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</si>
  <si>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</si>
  <si>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</si>
  <si>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</si>
  <si>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</si>
  <si>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</si>
  <si>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</si>
  <si>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</si>
  <si>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</si>
  <si>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</si>
  <si>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</si>
  <si>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</si>
  <si>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</si>
  <si>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</si>
  <si>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</si>
  <si>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</si>
  <si>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</si>
  <si>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</si>
  <si>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</si>
  <si>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</si>
  <si>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</si>
  <si>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</si>
  <si>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</si>
  <si>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</si>
  <si>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</si>
  <si>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</si>
  <si>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</si>
  <si>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</si>
  <si>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</si>
  <si>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</si>
  <si>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</si>
  <si>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</si>
  <si>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</si>
  <si>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</si>
  <si>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</si>
  <si>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</si>
  <si>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</si>
  <si>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</si>
  <si>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</si>
  <si>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</si>
  <si>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</si>
  <si>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</si>
  <si>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</si>
  <si>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</si>
  <si>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</si>
  <si>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</si>
  <si>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</si>
  <si>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</si>
  <si>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</si>
  <si>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</si>
  <si>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</si>
  <si>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</si>
  <si>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</si>
  <si>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</si>
  <si>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</si>
  <si>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</si>
  <si>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</si>
  <si>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</si>
  <si>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</si>
  <si>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</si>
  <si>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</si>
  <si>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</si>
  <si>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</si>
  <si>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</si>
  <si>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</si>
  <si>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</si>
  <si>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</si>
  <si>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</si>
  <si>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</si>
  <si>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</si>
  <si>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</si>
  <si>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</si>
  <si>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</si>
  <si>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</si>
  <si>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</si>
  <si>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</si>
  <si>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</si>
  <si>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</si>
  <si>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</si>
  <si>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</si>
  <si>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</si>
  <si>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</si>
  <si>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</si>
  <si>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</si>
  <si>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</si>
  <si>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</si>
  <si>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</si>
  <si>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</si>
  <si>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</si>
  <si>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</si>
  <si>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</si>
  <si>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</si>
  <si>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</si>
  <si>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</si>
  <si>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</si>
  <si>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</si>
  <si>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</si>
  <si>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</si>
  <si>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</si>
  <si>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</si>
  <si>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</si>
  <si>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</si>
  <si>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</si>
  <si>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</si>
  <si>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</si>
  <si>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</si>
  <si>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</si>
  <si>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</si>
  <si>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</si>
  <si>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</si>
  <si>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</si>
  <si>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</si>
  <si>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</si>
  <si>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</si>
  <si>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</si>
  <si>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</si>
  <si>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</si>
  <si>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</si>
  <si>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</si>
  <si>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</si>
  <si>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</si>
  <si>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</si>
  <si>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</si>
  <si>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</si>
  <si>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</si>
  <si>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</si>
  <si>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</si>
  <si>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</si>
  <si>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</si>
  <si>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</si>
  <si>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</si>
  <si>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</si>
  <si>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</si>
  <si>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</si>
  <si>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</si>
  <si>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</si>
  <si>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</si>
  <si>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</si>
  <si>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</si>
  <si>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</si>
  <si>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</si>
  <si>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</si>
  <si>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</si>
  <si>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</si>
  <si>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</si>
  <si>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</si>
  <si>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</si>
  <si>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</si>
  <si>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</si>
  <si>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</si>
  <si>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</si>
  <si>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</si>
  <si>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</si>
  <si>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</si>
  <si>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</si>
  <si>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</si>
  <si>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</si>
  <si>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</si>
  <si>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</si>
  <si>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</si>
  <si>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</si>
  <si>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</si>
  <si>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</si>
  <si>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</si>
  <si>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</si>
  <si>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</si>
  <si>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</si>
  <si>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</si>
  <si>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</si>
  <si>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</si>
  <si>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</si>
  <si>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</si>
  <si>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</si>
  <si>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</si>
  <si>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</si>
  <si>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</si>
  <si>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</si>
  <si>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</si>
  <si>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</si>
  <si>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</si>
  <si>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</si>
  <si>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</si>
  <si>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</si>
  <si>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</si>
  <si>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</si>
  <si>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</si>
  <si>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</si>
  <si>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</si>
  <si>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</si>
  <si>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</si>
  <si>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</si>
  <si>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</si>
  <si>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</si>
  <si>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</si>
  <si>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</si>
  <si>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</si>
  <si>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</si>
  <si>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</si>
  <si>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</si>
  <si>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</si>
  <si>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</si>
  <si>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</si>
  <si>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</si>
  <si>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</si>
  <si>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</si>
  <si>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</si>
  <si>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</si>
  <si>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</si>
  <si>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</si>
  <si>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</si>
  <si>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</si>
  <si>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</si>
  <si>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</si>
  <si>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</si>
  <si>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</si>
  <si>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</si>
  <si>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</si>
  <si>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</si>
  <si>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</si>
  <si>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</si>
  <si>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</si>
  <si>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</si>
  <si>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</si>
  <si>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</si>
  <si>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</si>
  <si>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</si>
  <si>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</si>
  <si>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</si>
  <si>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</si>
  <si>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</si>
  <si>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</si>
  <si>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</si>
  <si>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</si>
  <si>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</si>
  <si>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</si>
  <si>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</si>
  <si>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</si>
  <si>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</si>
  <si>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</si>
  <si>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</si>
  <si>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</si>
  <si>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</si>
  <si>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</si>
  <si>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</si>
  <si>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</si>
  <si>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</si>
  <si>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</si>
  <si>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</si>
  <si>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</si>
  <si>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</si>
  <si>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</si>
  <si>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</si>
  <si>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</si>
  <si>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</si>
  <si>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</si>
  <si>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</si>
  <si>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</si>
  <si>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</si>
  <si>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</si>
  <si>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</si>
  <si>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</si>
  <si>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</si>
  <si>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</si>
  <si>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</si>
  <si>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</si>
  <si>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</si>
  <si>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</si>
  <si>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</si>
  <si>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</si>
  <si>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</si>
  <si>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</si>
  <si>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</si>
  <si>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</si>
  <si>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</si>
  <si>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</si>
  <si>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</si>
  <si>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</si>
  <si>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</si>
  <si>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</si>
  <si>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</si>
  <si>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</si>
  <si>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</si>
  <si>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</si>
  <si>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</si>
  <si>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</si>
  <si>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</si>
  <si>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</si>
  <si>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</si>
  <si>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</si>
  <si>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</si>
  <si>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</si>
  <si>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</si>
  <si>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</si>
  <si>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</si>
  <si>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</si>
  <si>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</si>
  <si>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</si>
  <si>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</si>
  <si>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</si>
  <si>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</si>
  <si>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</si>
  <si>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</si>
  <si>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</si>
  <si>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</si>
  <si>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</si>
  <si>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</si>
  <si>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</si>
  <si>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</si>
  <si>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</si>
  <si>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</si>
  <si>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</si>
  <si>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</si>
  <si>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</si>
  <si>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</si>
  <si>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</si>
  <si>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</si>
  <si>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</si>
  <si>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</si>
  <si>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</si>
  <si>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</si>
  <si>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</si>
  <si>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</si>
  <si>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</si>
  <si>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</si>
  <si>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</si>
  <si>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</si>
  <si>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</si>
  <si>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</si>
  <si>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</si>
  <si>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</si>
  <si>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</si>
  <si>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</si>
  <si>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</si>
  <si>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</si>
  <si>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</si>
  <si>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</si>
  <si>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</si>
  <si>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</si>
  <si>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</si>
  <si>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</si>
  <si>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</si>
  <si>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</si>
  <si>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</si>
  <si>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</si>
  <si>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</si>
  <si>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</si>
  <si>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</si>
  <si>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</si>
  <si>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</si>
  <si>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</si>
  <si>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</si>
  <si>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</si>
  <si>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</si>
  <si>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</si>
  <si>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</si>
  <si>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</si>
  <si>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</si>
  <si>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</si>
  <si>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</si>
  <si>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</si>
  <si>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</si>
  <si>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</si>
  <si>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</si>
  <si>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</si>
  <si>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</si>
  <si>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</si>
  <si>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</si>
  <si>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</si>
  <si>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</si>
  <si>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</si>
  <si>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</si>
  <si>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</si>
  <si>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</si>
  <si>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</si>
  <si>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</si>
  <si>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</si>
  <si>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</si>
  <si>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</si>
  <si>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</si>
  <si>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</si>
  <si>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</si>
  <si>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</si>
  <si>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</si>
  <si>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</si>
  <si>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</si>
  <si>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</si>
  <si>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</si>
  <si>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</si>
  <si>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</si>
  <si>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</si>
  <si>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</si>
  <si>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</si>
  <si>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</si>
  <si>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</si>
  <si>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</si>
  <si>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</si>
  <si>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</si>
  <si>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</si>
  <si>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</si>
  <si>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</si>
  <si>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</si>
  <si>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</si>
  <si>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</si>
  <si>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</si>
  <si>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</si>
  <si>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</si>
  <si>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</si>
  <si>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</si>
  <si>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</si>
  <si>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</si>
  <si>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</si>
  <si>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</si>
  <si>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</si>
  <si>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</si>
  <si>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</si>
  <si>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</si>
  <si>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</si>
  <si>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</si>
  <si>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</si>
  <si>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</si>
  <si>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</si>
  <si>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</si>
  <si>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</si>
  <si>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</si>
  <si>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</si>
  <si>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</si>
  <si>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</si>
  <si>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</si>
  <si>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</si>
  <si>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</si>
  <si>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</si>
  <si>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</si>
  <si>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</si>
  <si>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</si>
  <si>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</si>
  <si>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</si>
  <si>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</si>
  <si>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</si>
  <si>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</si>
  <si>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</si>
  <si>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</si>
  <si>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</si>
  <si>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</si>
  <si>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</si>
  <si>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</si>
  <si>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</si>
  <si>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</si>
  <si>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</si>
  <si>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</si>
  <si>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</si>
  <si>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</si>
  <si>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</si>
  <si>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</si>
  <si>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</si>
  <si>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</si>
  <si>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</si>
  <si>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</si>
  <si>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</si>
  <si>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</si>
  <si>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</si>
  <si>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</si>
  <si>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</si>
  <si>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</si>
  <si>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</si>
  <si>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</si>
  <si>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</si>
  <si>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</si>
  <si>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</si>
  <si>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</si>
  <si>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</si>
  <si>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</si>
  <si>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</si>
  <si>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</si>
  <si>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</si>
  <si>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</si>
  <si>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</si>
  <si>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</si>
  <si>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</si>
  <si>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</si>
  <si>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</si>
  <si>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</si>
  <si>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</si>
  <si>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</si>
  <si>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</si>
  <si>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</si>
  <si>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</si>
  <si>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</si>
  <si>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</si>
  <si>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</si>
  <si>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</si>
  <si>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</si>
  <si>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</si>
  <si>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</si>
  <si>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</si>
  <si>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</si>
  <si>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</si>
  <si>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</si>
  <si>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</si>
  <si>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</si>
  <si>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</si>
  <si>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</si>
  <si>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</si>
  <si>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</si>
  <si>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</si>
  <si>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</si>
  <si>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</si>
  <si>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</si>
  <si>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</si>
  <si>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</si>
  <si>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</si>
  <si>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</si>
  <si>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</si>
  <si>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</si>
  <si>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</si>
  <si>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</si>
  <si>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</si>
  <si>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</si>
  <si>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</si>
  <si>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</si>
  <si>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</si>
  <si>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</si>
  <si>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</si>
  <si>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</si>
  <si>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</si>
  <si>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</si>
  <si>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</si>
  <si>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</si>
  <si>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</si>
  <si>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</si>
  <si>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</si>
  <si>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</si>
  <si>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</si>
  <si>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</si>
  <si>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</si>
  <si>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</si>
  <si>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</si>
  <si>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</si>
  <si>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</si>
  <si>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</si>
  <si>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</si>
  <si>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</si>
  <si>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</si>
  <si>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</si>
  <si>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</si>
  <si>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</si>
  <si>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</si>
  <si>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</si>
  <si>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</si>
  <si>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</si>
  <si>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</si>
  <si>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</si>
  <si>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</si>
  <si>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</si>
  <si>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</si>
  <si>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</si>
  <si>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</si>
  <si>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</si>
  <si>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</si>
  <si>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</si>
  <si>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</si>
  <si>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</si>
  <si>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</si>
  <si>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</si>
  <si>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</si>
  <si>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</si>
  <si>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</si>
  <si>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</si>
  <si>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</si>
  <si>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</si>
  <si>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</si>
  <si>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</si>
  <si>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</si>
  <si>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</si>
  <si>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</si>
  <si>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</si>
  <si>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</si>
  <si>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</si>
  <si>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</si>
  <si>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</si>
  <si>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</si>
  <si>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</si>
  <si>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</si>
  <si>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</si>
  <si>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</si>
  <si>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</si>
  <si>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</si>
  <si>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</si>
  <si>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</si>
  <si>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</si>
  <si>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</si>
  <si>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</si>
  <si>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</si>
  <si>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</si>
  <si>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</si>
  <si>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</si>
  <si>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</si>
  <si>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</si>
  <si>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</si>
  <si>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</si>
  <si>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</si>
  <si>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</si>
  <si>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</si>
  <si>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</si>
  <si>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</si>
  <si>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</si>
  <si>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</si>
  <si>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</si>
  <si>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</si>
  <si>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</si>
  <si>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</si>
  <si>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</si>
  <si>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</si>
  <si>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</si>
  <si>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</si>
  <si>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</si>
  <si>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</si>
  <si>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</si>
  <si>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</si>
  <si>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</si>
  <si>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</si>
  <si>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</si>
  <si>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</si>
  <si>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</si>
  <si>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</si>
  <si>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</si>
  <si>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</si>
  <si>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</si>
  <si>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</si>
  <si>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</si>
  <si>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</si>
  <si>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</si>
  <si>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</si>
  <si>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</si>
  <si>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</si>
  <si>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</si>
  <si>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</si>
  <si>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</si>
  <si>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</si>
  <si>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</si>
  <si>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</si>
  <si>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</si>
  <si>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</si>
  <si>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</si>
  <si>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</si>
  <si>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</si>
  <si>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</si>
  <si>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</si>
  <si>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</si>
  <si>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</si>
  <si>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</si>
  <si>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</si>
  <si>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</si>
  <si>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</si>
  <si>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</si>
  <si>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</si>
  <si>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</si>
  <si>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</si>
  <si>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</si>
  <si>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</si>
  <si>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</si>
  <si>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</si>
  <si>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</si>
  <si>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</si>
  <si>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</si>
  <si>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</si>
  <si>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</si>
  <si>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</si>
  <si>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</si>
  <si>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</si>
  <si>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</si>
  <si>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</si>
  <si>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</si>
  <si>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</si>
  <si>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</si>
  <si>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</si>
  <si>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</si>
  <si>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</si>
  <si>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</si>
  <si>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</si>
  <si>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</si>
  <si>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</si>
  <si>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</si>
  <si>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</si>
  <si>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</si>
  <si>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</si>
  <si>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</si>
  <si>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</si>
  <si>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</si>
  <si>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</si>
  <si>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</si>
  <si>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</si>
  <si>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</si>
  <si>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</si>
  <si>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</si>
  <si>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</si>
  <si>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</si>
  <si>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</si>
  <si>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</si>
  <si>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</si>
  <si>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</si>
  <si>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</si>
  <si>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</si>
  <si>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</si>
  <si>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</si>
  <si>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</si>
  <si>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</si>
  <si>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</si>
  <si>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</si>
  <si>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</si>
  <si>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</si>
  <si>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</si>
  <si>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</si>
  <si>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</si>
  <si>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</si>
  <si>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</si>
  <si>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</si>
  <si>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</si>
  <si>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</si>
  <si>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</si>
  <si>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</si>
  <si>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</si>
  <si>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</si>
  <si>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</si>
  <si>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</si>
  <si>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</si>
  <si>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</si>
  <si>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</si>
  <si>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</si>
  <si>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</si>
  <si>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</si>
  <si>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</si>
  <si>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</si>
  <si>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</si>
  <si>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</si>
  <si>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</si>
  <si>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</si>
  <si>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</si>
  <si>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</si>
  <si>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</si>
  <si>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</si>
  <si>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</si>
  <si>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</si>
  <si>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</si>
  <si>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</si>
  <si>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</si>
  <si>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</si>
  <si>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</si>
  <si>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</si>
  <si>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</si>
  <si>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</si>
  <si>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</si>
  <si>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</si>
  <si>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</si>
  <si>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</si>
  <si>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</si>
  <si>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</si>
  <si>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</si>
  <si>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</si>
  <si>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</si>
  <si>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</si>
  <si>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</si>
  <si>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</si>
  <si>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</si>
  <si>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</si>
  <si>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</si>
  <si>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</si>
  <si>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</si>
  <si>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</si>
  <si>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</si>
  <si>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</si>
  <si>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</si>
  <si>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</si>
  <si>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</si>
  <si>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</si>
  <si>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</si>
  <si>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</si>
  <si>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</si>
  <si>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</si>
  <si>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</si>
  <si>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</si>
  <si>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</si>
  <si>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</si>
  <si>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</si>
  <si>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</si>
  <si>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</si>
  <si>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</si>
  <si>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</si>
  <si>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</si>
  <si>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</si>
  <si>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</si>
  <si>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</si>
  <si>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</si>
  <si>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</si>
  <si>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</si>
  <si>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</si>
  <si>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</si>
  <si>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</si>
  <si>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</si>
  <si>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</si>
  <si>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</si>
  <si>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</si>
  <si>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</si>
  <si>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</si>
  <si>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</si>
  <si>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</si>
  <si>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</si>
  <si>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</si>
  <si>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</si>
  <si>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</si>
  <si>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</si>
  <si>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</si>
  <si>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</si>
  <si>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</si>
  <si>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</si>
  <si>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</si>
  <si>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</si>
  <si>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</si>
  <si>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</si>
  <si>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</si>
  <si>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</si>
  <si>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</si>
  <si>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</si>
  <si>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</si>
  <si>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</si>
  <si>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</si>
  <si>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</si>
  <si>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</si>
  <si>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</si>
  <si>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</si>
  <si>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</si>
  <si>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</si>
  <si>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</si>
  <si>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</si>
  <si>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</si>
  <si>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</si>
  <si>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</si>
  <si>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</si>
  <si>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</si>
  <si>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</si>
  <si>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</si>
  <si>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</si>
  <si>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</si>
  <si>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</si>
  <si>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</si>
  <si>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</si>
  <si>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</si>
  <si>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</si>
  <si>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</si>
  <si>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</si>
  <si>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</si>
  <si>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</si>
  <si>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</si>
  <si>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</si>
  <si>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</si>
  <si>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</si>
  <si>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</si>
  <si>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</si>
  <si>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</si>
  <si>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</si>
  <si>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</si>
  <si>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</si>
  <si>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</si>
  <si>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</si>
  <si>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</si>
  <si>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</si>
  <si>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</si>
  <si>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</si>
  <si>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</si>
  <si>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</si>
  <si>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</si>
  <si>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</si>
  <si>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</si>
  <si>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</si>
  <si>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</si>
  <si>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</si>
  <si>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</si>
  <si>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</si>
  <si>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</si>
  <si>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</si>
  <si>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</si>
  <si>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</si>
  <si>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</si>
  <si>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</si>
  <si>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</si>
  <si>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</si>
  <si>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</si>
  <si>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</si>
  <si>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</si>
  <si>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</si>
  <si>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</si>
  <si>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</si>
  <si>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</si>
  <si>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</si>
  <si>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</si>
  <si>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</si>
  <si>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</si>
  <si>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</si>
  <si>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</si>
  <si>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</si>
  <si>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</si>
  <si>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</si>
  <si>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</si>
  <si>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</si>
  <si>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</si>
  <si>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</si>
  <si>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</si>
  <si>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</si>
  <si>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</si>
  <si>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</si>
  <si>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</si>
  <si>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</si>
  <si>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</si>
  <si>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</si>
  <si>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</si>
  <si>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</si>
  <si>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</si>
  <si>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</si>
  <si>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</si>
  <si>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</si>
  <si>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</si>
  <si>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</si>
  <si>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</si>
  <si>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</si>
  <si>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</si>
  <si>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</si>
  <si>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</si>
  <si>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</si>
  <si>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</si>
  <si>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</si>
  <si>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</si>
  <si>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</si>
  <si>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</si>
  <si>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</si>
  <si>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</si>
  <si>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</si>
  <si>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</si>
  <si>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</si>
  <si>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</si>
  <si>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</si>
  <si>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</si>
  <si>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</si>
  <si>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</si>
  <si>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</si>
  <si>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</si>
  <si>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</si>
  <si>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</si>
  <si>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</si>
  <si>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</si>
  <si>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</si>
  <si>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</si>
  <si>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</si>
  <si>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</si>
  <si>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</si>
  <si>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</si>
  <si>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</si>
  <si>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</si>
  <si>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</si>
  <si>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</si>
  <si>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</si>
  <si>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</si>
  <si>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</si>
  <si>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</si>
  <si>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</si>
  <si>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</si>
  <si>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</si>
  <si>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</si>
  <si>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</si>
  <si>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</si>
  <si>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</si>
  <si>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</si>
  <si>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</si>
  <si>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</si>
  <si>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</si>
  <si>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</si>
  <si>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</si>
  <si>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</si>
  <si>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</si>
  <si>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</si>
  <si>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</si>
  <si>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</si>
  <si>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</si>
  <si>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</si>
  <si>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</si>
  <si>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</si>
  <si>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</si>
  <si>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</si>
  <si>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</si>
  <si>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</si>
  <si>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</si>
  <si>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</si>
  <si>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</si>
  <si>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</si>
  <si>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</si>
  <si>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</si>
  <si>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</si>
  <si>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</si>
  <si>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</si>
  <si>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</si>
  <si>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</si>
  <si>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</si>
  <si>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</si>
  <si>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</si>
  <si>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</si>
  <si>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</si>
  <si>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</si>
  <si>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</si>
  <si>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</si>
  <si>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</si>
  <si>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</si>
  <si>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</si>
  <si>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</si>
  <si>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</si>
  <si>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</si>
  <si>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</si>
  <si>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</si>
  <si>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</si>
  <si>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</si>
  <si>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</si>
  <si>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</si>
  <si>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</si>
  <si>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</si>
  <si>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</si>
  <si>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</si>
  <si>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</si>
  <si>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</si>
  <si>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</si>
  <si>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</si>
  <si>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</si>
  <si>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</si>
  <si>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</si>
  <si>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</si>
  <si>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</si>
  <si>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</si>
  <si>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</si>
  <si>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</si>
  <si>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</si>
  <si>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</si>
  <si>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</si>
  <si>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</si>
  <si>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</si>
  <si>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</si>
  <si>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</si>
  <si>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</si>
  <si>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</si>
  <si>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</si>
  <si>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</si>
  <si>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</si>
  <si>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</si>
  <si>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</si>
  <si>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</si>
  <si>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</si>
  <si>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</si>
  <si>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</si>
  <si>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</si>
  <si>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</si>
  <si>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</si>
  <si>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</si>
  <si>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</si>
  <si>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</si>
  <si>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</si>
  <si>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</si>
  <si>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</si>
  <si>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</si>
  <si>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</si>
  <si>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</si>
  <si>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</si>
  <si>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</si>
  <si>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</si>
  <si>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</si>
  <si>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</si>
  <si>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</si>
  <si>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</si>
  <si>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</si>
  <si>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</si>
  <si>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</si>
  <si>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</si>
  <si>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</si>
  <si>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</si>
  <si>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</si>
  <si>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</si>
  <si>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</si>
  <si>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</si>
  <si>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</si>
  <si>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</si>
  <si>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</si>
  <si>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</si>
  <si>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</si>
  <si>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</si>
  <si>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</si>
  <si>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</si>
  <si>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</si>
  <si>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</si>
  <si>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</si>
  <si>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</si>
  <si>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</si>
  <si>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</si>
  <si>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</si>
  <si>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</si>
  <si>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</si>
  <si>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</si>
  <si>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</si>
  <si>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</si>
  <si>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</si>
  <si>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</si>
  <si>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</si>
  <si>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</si>
  <si>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</si>
  <si>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</si>
  <si>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</si>
  <si>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</si>
  <si>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</si>
  <si>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</si>
  <si>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</si>
  <si>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</si>
  <si>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</si>
  <si>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</si>
  <si>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</si>
  <si>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</si>
  <si>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</si>
  <si>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</si>
  <si>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</si>
  <si>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</si>
  <si>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</si>
  <si>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</si>
  <si>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</si>
  <si>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</si>
  <si>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</si>
  <si>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</si>
  <si>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</si>
  <si>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</si>
  <si>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</si>
  <si>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</si>
  <si>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</si>
  <si>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</si>
  <si>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</si>
  <si>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</si>
  <si>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</si>
  <si>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</si>
  <si>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</si>
  <si>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</si>
  <si>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</si>
  <si>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</si>
  <si>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</si>
  <si>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</si>
  <si>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</si>
  <si>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</si>
  <si>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</si>
  <si>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</si>
  <si>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</si>
  <si>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</si>
  <si>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</si>
  <si>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</si>
  <si>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</si>
  <si>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</si>
  <si>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</si>
  <si>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</si>
  <si>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</si>
  <si>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</si>
  <si>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</si>
  <si>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</si>
  <si>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</si>
  <si>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</si>
  <si>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</si>
  <si>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</si>
  <si>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</si>
  <si>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</si>
  <si>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</si>
  <si>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</si>
  <si>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</si>
  <si>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</si>
  <si>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</si>
  <si>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</si>
  <si>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</si>
  <si>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</si>
  <si>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</si>
  <si>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</si>
  <si>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</si>
  <si>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</si>
  <si>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</si>
  <si>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</si>
  <si>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</si>
  <si>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</si>
  <si>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</si>
  <si>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</si>
  <si>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</si>
  <si>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</si>
  <si>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</si>
  <si>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</si>
  <si>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</si>
  <si>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</si>
  <si>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</si>
  <si>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</si>
  <si>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</si>
  <si>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</si>
  <si>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</si>
  <si>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</si>
  <si>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</si>
  <si>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</si>
  <si>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</si>
  <si>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</si>
  <si>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</si>
  <si>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</si>
  <si>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</si>
  <si>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</si>
  <si>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</si>
  <si>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</si>
  <si>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</si>
  <si>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</si>
  <si>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</si>
  <si>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</si>
  <si>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</si>
  <si>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</si>
  <si>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</si>
  <si>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</si>
  <si>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</si>
  <si>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</si>
  <si>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</si>
  <si>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</si>
  <si>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</si>
  <si>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</si>
  <si>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</si>
  <si>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</si>
  <si>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</si>
  <si>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</si>
  <si>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</si>
  <si>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</si>
  <si>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</si>
  <si>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</si>
  <si>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</si>
  <si>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</si>
  <si>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</si>
  <si>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</si>
  <si>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</si>
  <si>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</si>
  <si>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</si>
  <si>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</si>
  <si>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</si>
  <si>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</si>
  <si>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</si>
  <si>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</si>
  <si>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</si>
  <si>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</si>
  <si>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</si>
  <si>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</si>
  <si>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</si>
  <si>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</si>
  <si>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</si>
  <si>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</si>
  <si>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</si>
  <si>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</si>
  <si>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</si>
  <si>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</si>
  <si>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</si>
  <si>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</si>
  <si>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</si>
  <si>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</si>
  <si>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</si>
  <si>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</si>
  <si>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</si>
  <si>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</si>
  <si>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</si>
  <si>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</si>
  <si>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</si>
  <si>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</si>
  <si>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</si>
  <si>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</si>
  <si>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</si>
  <si>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</si>
  <si>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</si>
  <si>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</si>
  <si>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</si>
  <si>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</si>
  <si>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</si>
  <si>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</si>
  <si>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</si>
  <si>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</si>
  <si>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</si>
  <si>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</si>
  <si>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</si>
  <si>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</si>
  <si>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</si>
  <si>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</si>
  <si>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</si>
  <si>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</si>
  <si>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</si>
  <si>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</si>
  <si>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</si>
  <si>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</si>
  <si>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</si>
  <si>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</si>
  <si>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</si>
  <si>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</si>
  <si>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</si>
  <si>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</si>
  <si>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</si>
  <si>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</si>
  <si>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</si>
  <si>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</si>
  <si>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</si>
  <si>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</si>
  <si>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</si>
  <si>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</si>
  <si>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</si>
  <si>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</si>
  <si>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</si>
  <si>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</si>
  <si>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</si>
  <si>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</si>
  <si>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</si>
  <si>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</si>
  <si>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</si>
  <si>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</si>
  <si>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</si>
  <si>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</si>
  <si>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</si>
  <si>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</si>
  <si>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</si>
  <si>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</si>
  <si>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</si>
  <si>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</si>
  <si>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</si>
  <si>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</si>
  <si>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</si>
  <si>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</si>
  <si>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</si>
  <si>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</si>
  <si>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</si>
  <si>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</si>
  <si>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</si>
  <si>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</si>
  <si>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</si>
  <si>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</si>
  <si>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</si>
  <si>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</si>
  <si>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</si>
  <si>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</si>
  <si>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</si>
  <si>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</si>
  <si>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</si>
  <si>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</si>
  <si>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</si>
  <si>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</si>
  <si>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</si>
  <si>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</si>
  <si>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</si>
  <si>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</si>
  <si>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</si>
  <si>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</si>
  <si>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</si>
  <si>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</si>
  <si>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</si>
  <si>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</si>
  <si>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</si>
  <si>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</si>
  <si>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</si>
  <si>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</si>
  <si>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</si>
  <si>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</si>
  <si>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</si>
  <si>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</si>
  <si>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</si>
  <si>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</si>
  <si>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</si>
  <si>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</si>
  <si>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</si>
  <si>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</si>
  <si>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</si>
  <si>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</si>
  <si>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</si>
  <si>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</si>
  <si>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</si>
  <si>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</si>
  <si>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</si>
  <si>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</si>
  <si>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</si>
  <si>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</si>
  <si>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</si>
  <si>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</si>
  <si>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</si>
  <si>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</si>
  <si>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</si>
  <si>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</si>
  <si>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</si>
  <si>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</si>
  <si>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</si>
  <si>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</si>
  <si>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</si>
  <si>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</si>
  <si>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</si>
  <si>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</si>
  <si>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</si>
  <si>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</si>
  <si>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</si>
  <si>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</si>
  <si>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</si>
  <si>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</si>
  <si>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</si>
  <si>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</si>
  <si>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</si>
  <si>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</si>
  <si>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</si>
  <si>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</si>
  <si>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</si>
  <si>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</si>
  <si>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</si>
  <si>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</si>
  <si>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</si>
  <si>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</si>
  <si>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</si>
  <si>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</si>
  <si>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</si>
  <si>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</si>
  <si>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</si>
  <si>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</si>
  <si>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</si>
  <si>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</si>
  <si>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</si>
  <si>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</si>
  <si>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</si>
  <si>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</si>
  <si>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</si>
  <si>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</si>
  <si>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</si>
  <si>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</si>
  <si>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</si>
  <si>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</si>
  <si>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</si>
  <si>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</si>
  <si>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</si>
  <si>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</si>
  <si>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</si>
  <si>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</si>
  <si>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</si>
  <si>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</si>
  <si>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</si>
  <si>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</si>
  <si>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</si>
  <si>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</si>
  <si>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</si>
  <si>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</si>
  <si>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</si>
  <si>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</si>
  <si>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</si>
  <si>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</si>
  <si>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</si>
  <si>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</si>
  <si>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</si>
  <si>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</si>
  <si>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</si>
  <si>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</si>
  <si>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</si>
  <si>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</si>
  <si>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</si>
  <si>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</si>
  <si>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</si>
  <si>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</si>
  <si>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</si>
  <si>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</si>
  <si>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</si>
  <si>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</si>
  <si>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</si>
  <si>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</si>
  <si>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</si>
  <si>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</si>
  <si>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</si>
  <si>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</si>
  <si>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</si>
  <si>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</si>
  <si>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</si>
  <si>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</si>
  <si>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</si>
  <si>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</si>
  <si>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</si>
  <si>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</si>
  <si>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</si>
  <si>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</si>
  <si>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</si>
  <si>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</si>
  <si>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</si>
  <si>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</si>
  <si>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</si>
  <si>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</si>
  <si>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</si>
  <si>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</si>
  <si>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</si>
  <si>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</si>
  <si>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</si>
  <si>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</si>
  <si>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</si>
  <si>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</si>
  <si>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</si>
  <si>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</si>
  <si>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</si>
  <si>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</si>
  <si>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</si>
  <si>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</si>
  <si>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</si>
  <si>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</si>
  <si>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</si>
  <si>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</si>
  <si>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</si>
  <si>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</si>
  <si>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</si>
  <si>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</si>
  <si>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</si>
  <si>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</si>
  <si>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</si>
  <si>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</si>
  <si>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</si>
  <si>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</si>
  <si>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</si>
  <si>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</si>
  <si>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</si>
  <si>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</si>
  <si>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</si>
  <si>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</si>
  <si>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</si>
  <si>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</si>
  <si>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</si>
  <si>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</si>
  <si>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</si>
  <si>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</si>
  <si>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</si>
  <si>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</si>
  <si>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</si>
  <si>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</si>
  <si>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</si>
  <si>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</si>
  <si>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</si>
  <si>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</si>
  <si>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</si>
  <si>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</si>
  <si>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</si>
  <si>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</si>
  <si>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</si>
  <si>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</si>
  <si>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</si>
  <si>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</si>
  <si>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</si>
  <si>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</si>
  <si>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</si>
  <si>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</si>
  <si>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</si>
  <si>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</si>
  <si>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</si>
  <si>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</si>
  <si>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</si>
  <si>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</si>
  <si>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</si>
  <si>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</si>
  <si>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</si>
  <si>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</si>
  <si>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</si>
  <si>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</si>
  <si>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</si>
  <si>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</si>
  <si>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</si>
  <si>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</si>
  <si>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</si>
  <si>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</si>
  <si>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</si>
  <si>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</si>
  <si>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</si>
  <si>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</si>
  <si>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</si>
  <si>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</si>
  <si>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</si>
  <si>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</si>
  <si>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</si>
  <si>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</si>
  <si>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</si>
  <si>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</si>
  <si>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</si>
  <si>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</si>
  <si>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</si>
  <si>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</si>
  <si>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</si>
  <si>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</si>
  <si>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</si>
  <si>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</si>
  <si>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</si>
  <si>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</si>
  <si>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</si>
  <si>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</si>
  <si>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</si>
  <si>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</si>
  <si>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</si>
  <si>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</si>
  <si>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</si>
  <si>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</si>
  <si>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</si>
  <si>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</si>
  <si>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</si>
  <si>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</si>
  <si>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</si>
  <si>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</si>
  <si>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</si>
  <si>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</si>
  <si>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</si>
  <si>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</si>
  <si>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</si>
  <si>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</si>
  <si>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</si>
  <si>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</si>
  <si>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</si>
  <si>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</si>
  <si>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</si>
  <si>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</si>
  <si>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</si>
  <si>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</si>
  <si>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</si>
  <si>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</si>
  <si>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</si>
  <si>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</si>
  <si>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</si>
  <si>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</si>
  <si>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</si>
  <si>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</si>
  <si>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</si>
  <si>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</si>
  <si>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</si>
  <si>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</si>
  <si>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</si>
  <si>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</si>
  <si>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</si>
  <si>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</si>
  <si>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</si>
  <si>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</si>
  <si>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</si>
  <si>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</si>
  <si>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</si>
  <si>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</si>
  <si>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</si>
  <si>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</si>
  <si>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</si>
  <si>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</si>
  <si>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</si>
  <si>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</si>
  <si>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</si>
  <si>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</si>
  <si>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</si>
  <si>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</si>
  <si>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</si>
  <si>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</si>
  <si>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</si>
  <si>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</si>
  <si>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</si>
  <si>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</si>
  <si>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</si>
  <si>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</si>
  <si>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</si>
  <si>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</si>
  <si>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</si>
  <si>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</si>
  <si>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</si>
  <si>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</si>
  <si>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</si>
  <si>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</si>
  <si>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</si>
  <si>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</si>
  <si>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</si>
  <si>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</si>
  <si>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</si>
  <si>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</si>
  <si>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</si>
  <si>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</si>
  <si>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</si>
  <si>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</si>
  <si>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</si>
  <si>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</si>
  <si>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</si>
  <si>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</si>
  <si>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</si>
  <si>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</si>
  <si>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</si>
  <si>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</si>
  <si>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</si>
  <si>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</si>
  <si>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</si>
  <si>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</si>
  <si>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</si>
  <si>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</si>
  <si>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</si>
  <si>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</si>
  <si>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</si>
  <si>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</si>
  <si>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</si>
  <si>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</si>
  <si>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</si>
  <si>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</si>
  <si>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</si>
  <si>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</si>
  <si>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</si>
  <si>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</si>
  <si>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</si>
  <si>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</si>
  <si>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</si>
  <si>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</si>
  <si>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</si>
  <si>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</si>
  <si>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</si>
  <si>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</si>
  <si>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</si>
  <si>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</si>
  <si>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</si>
  <si>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</si>
  <si>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</si>
  <si>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</si>
  <si>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</si>
  <si>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</si>
  <si>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</si>
  <si>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</si>
  <si>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</si>
  <si>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</si>
  <si>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</si>
  <si>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</si>
  <si>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</si>
  <si>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</si>
  <si>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</si>
  <si>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</si>
  <si>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</si>
  <si>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</si>
  <si>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</si>
  <si>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</si>
  <si>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</si>
  <si>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</si>
  <si>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</si>
  <si>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</si>
  <si>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</si>
  <si>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</si>
  <si>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</si>
  <si>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</si>
  <si>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</si>
  <si>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</si>
  <si>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</si>
  <si>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</si>
  <si>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</si>
  <si>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</si>
  <si>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</si>
  <si>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</si>
  <si>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</si>
  <si>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</si>
  <si>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</si>
  <si>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</si>
  <si>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</si>
  <si>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</si>
  <si>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</si>
  <si>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</si>
  <si>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</si>
  <si>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</si>
  <si>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</si>
  <si>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</si>
  <si>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</si>
  <si>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</si>
  <si>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</si>
  <si>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</si>
  <si>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</si>
  <si>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</si>
  <si>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</si>
  <si>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</si>
  <si>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</si>
  <si>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</si>
  <si>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</si>
  <si>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</si>
  <si>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</si>
  <si>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</si>
  <si>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</si>
  <si>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</si>
  <si>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</si>
  <si>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</si>
  <si>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</si>
  <si>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</si>
  <si>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</si>
  <si>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</si>
  <si>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</si>
  <si>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</si>
  <si>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</si>
  <si>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</si>
  <si>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</si>
  <si>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</si>
  <si>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</si>
  <si>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</si>
  <si>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</si>
  <si>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</si>
  <si>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</si>
  <si>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</si>
  <si>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</si>
  <si>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</si>
  <si>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</si>
  <si>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</si>
  <si>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</si>
  <si>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</si>
  <si>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</si>
  <si>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</si>
  <si>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</si>
  <si>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</si>
  <si>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</si>
  <si>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</si>
  <si>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</si>
  <si>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</si>
  <si>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</si>
  <si>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</si>
  <si>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</si>
  <si>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</si>
  <si>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</si>
  <si>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</si>
  <si>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</si>
  <si>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</si>
  <si>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</si>
  <si>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</si>
  <si>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</si>
  <si>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</si>
  <si>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</si>
  <si>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</si>
  <si>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</si>
  <si>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</si>
  <si>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</si>
  <si>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</si>
  <si>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</si>
  <si>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</si>
  <si>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</si>
  <si>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</si>
  <si>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</si>
  <si>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</si>
  <si>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</si>
  <si>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</si>
  <si>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</si>
  <si>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</si>
  <si>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</si>
  <si>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</si>
  <si>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</si>
  <si>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</si>
  <si>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</si>
  <si>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</si>
  <si>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</si>
  <si>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</si>
  <si>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</si>
  <si>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</si>
  <si>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</si>
  <si>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</si>
  <si>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</si>
  <si>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</si>
  <si>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</si>
  <si>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</si>
  <si>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</si>
  <si>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</si>
  <si>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</si>
  <si>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</si>
  <si>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</si>
  <si>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</si>
  <si>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</si>
  <si>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</si>
  <si>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</si>
  <si>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</si>
  <si>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</si>
  <si>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</si>
  <si>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</si>
  <si>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</si>
  <si>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</si>
  <si>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</si>
  <si>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</si>
  <si>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</si>
  <si>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</si>
  <si>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</si>
  <si>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</si>
  <si>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</si>
  <si>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</si>
  <si>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</si>
  <si>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</si>
  <si>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</si>
  <si>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</si>
  <si>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</si>
  <si>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</si>
  <si>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</si>
  <si>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</si>
  <si>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</si>
  <si>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</si>
  <si>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</si>
  <si>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</si>
  <si>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</si>
  <si>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</si>
  <si>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</si>
  <si>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</si>
  <si>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</si>
  <si>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</si>
  <si>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</si>
  <si>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</si>
  <si>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</si>
  <si>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</si>
  <si>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</si>
  <si>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</si>
  <si>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</si>
  <si>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</si>
  <si>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</si>
  <si>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</si>
  <si>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</si>
  <si>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</si>
  <si>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</si>
  <si>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</si>
  <si>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</si>
  <si>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</si>
  <si>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</si>
  <si>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</si>
  <si>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</si>
  <si>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</si>
  <si>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</si>
  <si>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</si>
  <si>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</si>
  <si>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</si>
  <si>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</si>
  <si>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</si>
  <si>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</si>
  <si>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</si>
  <si>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</si>
  <si>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</si>
  <si>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</si>
  <si>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</si>
  <si>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</si>
  <si>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</si>
  <si>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</si>
  <si>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</si>
  <si>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</si>
  <si>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</si>
  <si>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</si>
  <si>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</si>
  <si>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</si>
  <si>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</si>
  <si>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</si>
  <si>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</si>
  <si>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</si>
  <si>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</si>
  <si>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</si>
  <si>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</si>
  <si>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</si>
  <si>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</si>
  <si>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</si>
  <si>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</si>
  <si>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</si>
  <si>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</si>
  <si>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</si>
  <si>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</si>
  <si>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</si>
  <si>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</si>
  <si>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</si>
  <si>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</si>
  <si>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</si>
  <si>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</si>
  <si>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</si>
  <si>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</si>
  <si>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</si>
  <si>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</si>
  <si>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</si>
  <si>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</si>
  <si>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</si>
  <si>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</si>
  <si>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</si>
  <si>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</si>
  <si>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</si>
  <si>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</si>
  <si>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</si>
  <si>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</si>
  <si>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</si>
  <si>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</si>
  <si>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</si>
  <si>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</si>
  <si>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</si>
  <si>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</si>
  <si>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</si>
  <si>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</si>
  <si>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</si>
  <si>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</si>
  <si>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</si>
  <si>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</si>
  <si>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</si>
  <si>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</si>
  <si>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</si>
  <si>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</si>
  <si>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</si>
  <si>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</si>
  <si>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</si>
  <si>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</si>
  <si>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</si>
  <si>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</si>
  <si>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</si>
  <si>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</si>
  <si>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</si>
  <si>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</si>
  <si>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</si>
  <si>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</si>
  <si>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</si>
  <si>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</si>
  <si>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</si>
  <si>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</si>
  <si>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</si>
  <si>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</si>
  <si>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</si>
  <si>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</si>
  <si>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</si>
  <si>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</si>
  <si>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</si>
  <si>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</si>
  <si>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</si>
  <si>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</si>
  <si>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</si>
  <si>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</si>
  <si>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</si>
  <si>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</si>
  <si>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</si>
  <si>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</si>
  <si>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</si>
  <si>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</si>
  <si>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</si>
  <si>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</si>
  <si>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</si>
  <si>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</si>
  <si>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</si>
  <si>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</si>
  <si>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</si>
  <si>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</si>
  <si>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</si>
  <si>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</si>
  <si>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</si>
  <si>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</si>
  <si>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</si>
  <si>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</si>
  <si>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</si>
  <si>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</si>
  <si>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</si>
  <si>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</si>
  <si>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</si>
  <si>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</si>
  <si>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</si>
  <si>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</si>
  <si>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</si>
  <si>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</si>
  <si>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</si>
  <si>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</si>
  <si>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</si>
  <si>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</si>
  <si>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</si>
  <si>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</si>
  <si>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</si>
  <si>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</si>
  <si>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</si>
  <si>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</si>
  <si>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</si>
  <si>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</si>
  <si>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</si>
  <si>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</si>
  <si>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</si>
  <si>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</si>
  <si>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</si>
  <si>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</si>
  <si>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</si>
  <si>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</si>
  <si>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</si>
  <si>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</si>
  <si>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</si>
  <si>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</si>
  <si>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</si>
  <si>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</si>
  <si>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</si>
  <si>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</si>
  <si>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</si>
  <si>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</si>
  <si>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</si>
  <si>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</si>
  <si>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</si>
  <si>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</si>
  <si>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</si>
  <si>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</si>
  <si>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</si>
  <si>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</si>
  <si>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</si>
  <si>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</si>
  <si>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</si>
  <si>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</si>
  <si>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</si>
  <si>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</si>
  <si>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</si>
  <si>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</si>
  <si>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</si>
  <si>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</si>
  <si>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</si>
  <si>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</si>
  <si>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</si>
  <si>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</si>
  <si>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</si>
  <si>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</si>
  <si>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</si>
  <si>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</si>
  <si>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</si>
  <si>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</si>
  <si>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</si>
  <si>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</si>
  <si>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</si>
  <si>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</si>
  <si>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</si>
  <si>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</si>
  <si>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</si>
  <si>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</si>
  <si>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</si>
  <si>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</si>
  <si>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</si>
  <si>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</si>
  <si>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</si>
  <si>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</si>
  <si>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</si>
  <si>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</si>
  <si>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</si>
  <si>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</si>
  <si>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</si>
  <si>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</si>
  <si>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</si>
  <si>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</si>
  <si>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</si>
  <si>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</si>
  <si>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</si>
  <si>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</si>
  <si>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</si>
  <si>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</si>
  <si>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</si>
  <si>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</si>
  <si>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</si>
  <si>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</si>
  <si>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</si>
  <si>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</si>
  <si>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</si>
  <si>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</si>
  <si>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</si>
  <si>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</si>
  <si>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</si>
  <si>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</si>
  <si>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</si>
  <si>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</si>
  <si>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</si>
  <si>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</si>
  <si>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</si>
  <si>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</si>
  <si>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</si>
  <si>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</si>
  <si>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</si>
  <si>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</si>
  <si>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</si>
  <si>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</si>
  <si>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</si>
  <si>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</si>
  <si>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</si>
  <si>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</si>
  <si>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</si>
  <si>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</si>
  <si>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</si>
  <si>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</si>
  <si>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</si>
  <si>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</si>
  <si>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</si>
  <si>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</si>
  <si>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</si>
  <si>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</si>
  <si>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</si>
  <si>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</si>
  <si>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</si>
  <si>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</si>
  <si>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</si>
  <si>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</si>
  <si>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</si>
  <si>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</si>
  <si>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</si>
  <si>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</si>
  <si>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</si>
  <si>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</si>
  <si>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</si>
  <si>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</si>
  <si>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</si>
  <si>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</si>
  <si>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</si>
  <si>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</si>
  <si>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</si>
  <si>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</si>
  <si>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</si>
  <si>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</si>
  <si>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</si>
  <si>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</si>
  <si>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</si>
  <si>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</si>
  <si>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</si>
  <si>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</si>
  <si>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</si>
  <si>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</si>
  <si>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</si>
  <si>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</si>
  <si>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</si>
  <si>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</si>
  <si>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</si>
  <si>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</si>
  <si>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</si>
  <si>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</si>
  <si>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</si>
  <si>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</si>
  <si>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</si>
  <si>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</si>
  <si>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</si>
  <si>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</si>
  <si>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</si>
  <si>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</si>
  <si>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</si>
  <si>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</si>
  <si>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</si>
  <si>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</si>
  <si>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</si>
  <si>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</si>
  <si>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</si>
  <si>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</si>
  <si>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</si>
  <si>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</si>
  <si>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</si>
  <si>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</si>
  <si>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</si>
  <si>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</si>
  <si>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</si>
  <si>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</si>
  <si>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</si>
  <si>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</si>
  <si>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</si>
  <si>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</si>
  <si>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</si>
  <si>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</si>
  <si>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</si>
  <si>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</si>
  <si>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</si>
  <si>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</si>
  <si>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</si>
  <si>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</si>
  <si>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</si>
  <si>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</si>
  <si>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</si>
  <si>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</si>
  <si>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</si>
  <si>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</si>
  <si>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</si>
  <si>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</si>
  <si>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</si>
  <si>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</si>
  <si>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</si>
  <si>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</si>
  <si>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</si>
  <si>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</si>
  <si>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</si>
  <si>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</si>
  <si>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</si>
  <si>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</si>
  <si>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</si>
  <si>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</si>
  <si>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</si>
  <si>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</si>
  <si>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</si>
  <si>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</si>
  <si>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</si>
  <si>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</si>
  <si>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</si>
  <si>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</si>
  <si>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</si>
  <si>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</si>
  <si>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</si>
  <si>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</si>
  <si>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</si>
  <si>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</si>
  <si>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</si>
  <si>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</si>
  <si>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</si>
  <si>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</si>
  <si>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</si>
  <si>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</si>
  <si>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</si>
  <si>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</si>
  <si>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</si>
  <si>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</si>
  <si>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</si>
  <si>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</si>
  <si>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</si>
  <si>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</si>
  <si>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</si>
  <si>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</si>
  <si>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</si>
  <si>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</si>
  <si>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</si>
  <si>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</si>
  <si>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</si>
  <si>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</si>
  <si>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</si>
  <si>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</si>
  <si>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</si>
  <si>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</si>
  <si>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</si>
  <si>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</si>
  <si>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</si>
  <si>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</si>
  <si>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</si>
  <si>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</si>
  <si>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</si>
  <si>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</si>
  <si>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</si>
  <si>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</si>
  <si>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</si>
  <si>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</si>
  <si>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</si>
  <si>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</si>
  <si>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</si>
  <si>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</si>
  <si>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</si>
  <si>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</si>
  <si>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</si>
  <si>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</si>
  <si>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</si>
  <si>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</si>
  <si>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</si>
  <si>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</si>
  <si>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</si>
  <si>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</si>
  <si>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</si>
  <si>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</si>
  <si>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</si>
  <si>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</si>
  <si>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</si>
  <si>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</si>
  <si>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</si>
  <si>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</si>
  <si>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</si>
  <si>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</si>
  <si>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</si>
  <si>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</si>
  <si>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</si>
  <si>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</si>
  <si>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</si>
  <si>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</si>
  <si>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</si>
  <si>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</si>
  <si>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</si>
  <si>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</si>
  <si>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</si>
  <si>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</si>
  <si>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</si>
  <si>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</si>
  <si>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</si>
  <si>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</si>
  <si>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</si>
  <si>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</si>
  <si>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</si>
  <si>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</si>
  <si>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</si>
  <si>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</si>
  <si>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</si>
  <si>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</si>
  <si>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</si>
  <si>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</si>
  <si>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</si>
  <si>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</si>
  <si>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</si>
  <si>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</si>
  <si>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</si>
  <si>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</si>
  <si>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</si>
  <si>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</si>
  <si>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</si>
  <si>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</si>
  <si>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</si>
  <si>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</si>
  <si>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</si>
  <si>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</si>
  <si>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</si>
  <si>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</si>
  <si>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</si>
  <si>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</si>
  <si>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</si>
  <si>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</si>
  <si>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</si>
  <si>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</si>
  <si>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</si>
  <si>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</si>
  <si>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</si>
  <si>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</si>
  <si>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</si>
  <si>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</si>
  <si>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</si>
  <si>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</si>
  <si>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</si>
  <si>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</si>
  <si>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</si>
  <si>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</si>
  <si>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</si>
  <si>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</si>
  <si>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</si>
  <si>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</si>
  <si>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</si>
  <si>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</si>
  <si>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</si>
  <si>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</si>
  <si>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</si>
  <si>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</si>
  <si>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</si>
  <si>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</si>
  <si>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</si>
  <si>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</si>
  <si>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</si>
  <si>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</si>
  <si>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</si>
  <si>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</si>
  <si>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</si>
  <si>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</si>
  <si>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</si>
  <si>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</si>
  <si>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</si>
  <si>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</si>
  <si>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</si>
  <si>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</si>
  <si>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</si>
  <si>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</si>
  <si>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</si>
  <si>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</si>
  <si>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</si>
  <si>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</si>
  <si>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</si>
  <si>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</si>
  <si>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</si>
  <si>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</si>
  <si>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</si>
  <si>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</si>
  <si>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</si>
  <si>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</si>
  <si>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</si>
  <si>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</si>
  <si>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</si>
  <si>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</si>
  <si>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</si>
  <si>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</si>
  <si>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</si>
  <si>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</si>
  <si>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</si>
  <si>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</si>
  <si>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</si>
  <si>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</si>
  <si>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</si>
  <si>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</si>
  <si>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</si>
  <si>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</si>
  <si>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</si>
  <si>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</si>
  <si>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</si>
  <si>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</si>
  <si>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</si>
  <si>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</si>
  <si>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</si>
  <si>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</si>
  <si>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</si>
  <si>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</si>
  <si>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</si>
  <si>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</si>
  <si>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</si>
  <si>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</si>
  <si>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</si>
  <si>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</si>
  <si>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</si>
  <si>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</si>
  <si>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</si>
  <si>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</si>
  <si>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</si>
  <si>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</si>
  <si>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</si>
  <si>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</si>
  <si>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</si>
  <si>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</si>
  <si>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</si>
  <si>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</si>
  <si>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</si>
  <si>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</si>
  <si>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</si>
  <si>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</si>
  <si>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</si>
  <si>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</si>
  <si>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</si>
  <si>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</si>
  <si>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</si>
  <si>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</si>
  <si>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</si>
  <si>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</si>
  <si>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</si>
  <si>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</si>
  <si>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</si>
  <si>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</si>
  <si>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</si>
  <si>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</si>
  <si>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</si>
  <si>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</si>
  <si>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</si>
  <si>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</si>
  <si>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</si>
  <si>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</si>
  <si>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</si>
  <si>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</si>
  <si>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</si>
  <si>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</si>
  <si>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</si>
  <si>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</si>
  <si>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</si>
  <si>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</si>
  <si>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</si>
  <si>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</si>
  <si>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</si>
  <si>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</si>
  <si>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</si>
  <si>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</si>
  <si>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</si>
  <si>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</si>
  <si>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</si>
  <si>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</si>
  <si>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</si>
  <si>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</si>
  <si>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</si>
  <si>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</si>
  <si>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</si>
  <si>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</si>
  <si>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</si>
  <si>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</si>
  <si>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</si>
  <si>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</si>
  <si>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</si>
  <si>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</si>
  <si>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</si>
  <si>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</si>
  <si>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</si>
  <si>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</si>
  <si>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</si>
  <si>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</si>
  <si>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</si>
  <si>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</si>
  <si>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</si>
  <si>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</si>
  <si>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</si>
  <si>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</si>
  <si>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</si>
  <si>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</si>
  <si>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</si>
  <si>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</si>
  <si>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</si>
  <si>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</si>
  <si>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</si>
  <si>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</si>
  <si>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</si>
  <si>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</si>
  <si>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</si>
  <si>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</si>
  <si>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</si>
  <si>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</si>
  <si>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</si>
  <si>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</si>
  <si>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</si>
  <si>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</si>
  <si>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</si>
  <si>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</si>
  <si>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</si>
  <si>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</si>
  <si>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</si>
  <si>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</si>
  <si>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</si>
  <si>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</si>
  <si>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</si>
  <si>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</si>
  <si>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</si>
  <si>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</si>
  <si>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</si>
  <si>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</si>
  <si>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</si>
  <si>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</si>
  <si>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</si>
  <si>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</si>
  <si>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</si>
  <si>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</si>
  <si>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</si>
  <si>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</si>
  <si>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</si>
  <si>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</si>
  <si>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</si>
  <si>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</si>
  <si>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</si>
  <si>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</si>
  <si>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</si>
  <si>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</si>
  <si>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</si>
  <si>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</si>
  <si>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</si>
  <si>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</si>
  <si>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</si>
  <si>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</si>
  <si>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</si>
  <si>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</si>
  <si>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</si>
  <si>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</si>
  <si>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</si>
  <si>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</si>
  <si>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</si>
  <si>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</si>
  <si>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</si>
  <si>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</si>
  <si>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</si>
  <si>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</si>
  <si>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</si>
  <si>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</si>
  <si>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</si>
  <si>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</si>
  <si>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</si>
  <si>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</si>
  <si>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</si>
  <si>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</si>
  <si>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</si>
  <si>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</si>
  <si>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</si>
  <si>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</si>
  <si>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</si>
  <si>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</si>
  <si>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</si>
  <si>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</si>
  <si>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</si>
  <si>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</si>
  <si>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</si>
  <si>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</si>
  <si>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</si>
  <si>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</si>
  <si>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</si>
  <si>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</si>
  <si>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</si>
  <si>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</si>
  <si>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</si>
  <si>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</si>
  <si>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</si>
  <si>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</si>
  <si>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</si>
  <si>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</si>
  <si>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</si>
  <si>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</si>
  <si>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</si>
  <si>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</si>
  <si>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</si>
  <si>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</si>
  <si>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</si>
  <si>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</si>
  <si>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</si>
  <si>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</si>
  <si>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</si>
  <si>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</si>
  <si>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</si>
  <si>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</si>
  <si>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</si>
  <si>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</si>
  <si>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</si>
  <si>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</si>
  <si>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</si>
  <si>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</si>
  <si>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</si>
  <si>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</si>
  <si>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</si>
  <si>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</si>
  <si>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</si>
  <si>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</si>
  <si>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</si>
  <si>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</si>
  <si>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</si>
  <si>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</si>
  <si>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</si>
  <si>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</si>
  <si>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</si>
  <si>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</si>
  <si>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</si>
  <si>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</si>
  <si>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</si>
  <si>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</si>
  <si>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</si>
  <si>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</si>
  <si>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</si>
  <si>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</si>
  <si>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</si>
  <si>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</si>
  <si>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</si>
  <si>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</si>
  <si>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</si>
  <si>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</si>
  <si>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</si>
  <si>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</si>
  <si>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</si>
  <si>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</si>
  <si>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</si>
  <si>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</si>
  <si>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</si>
  <si>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</si>
  <si>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</si>
  <si>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</si>
  <si>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</si>
  <si>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</si>
  <si>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</si>
  <si>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</si>
  <si>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</si>
  <si>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</si>
  <si>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</si>
  <si>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</si>
  <si>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</si>
  <si>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</si>
  <si>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</si>
  <si>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</si>
  <si>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</si>
  <si>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</si>
  <si>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</si>
  <si>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</si>
  <si>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</si>
  <si>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</si>
  <si>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</si>
  <si>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</si>
  <si>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</si>
  <si>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</si>
  <si>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</si>
  <si>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</si>
  <si>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</si>
  <si>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</si>
  <si>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</si>
  <si>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</si>
  <si>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</si>
  <si>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</si>
  <si>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</si>
  <si>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</si>
  <si>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</si>
  <si>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</si>
  <si>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</si>
  <si>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</si>
  <si>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</si>
  <si>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</si>
  <si>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</si>
  <si>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</si>
  <si>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</si>
  <si>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</si>
  <si>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</si>
  <si>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</si>
  <si>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</si>
  <si>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</si>
  <si>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</si>
  <si>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</si>
  <si>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</si>
  <si>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</si>
  <si>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</si>
  <si>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</si>
  <si>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</si>
  <si>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</si>
  <si>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</si>
  <si>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</si>
  <si>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</si>
  <si>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</si>
  <si>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</si>
  <si>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</si>
  <si>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</si>
  <si>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</si>
  <si>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</si>
  <si>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</si>
  <si>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</si>
  <si>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</si>
  <si>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</si>
  <si>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</si>
  <si>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</si>
  <si>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</si>
  <si>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</si>
  <si>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</si>
  <si>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</si>
  <si>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</si>
  <si>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</si>
  <si>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</si>
  <si>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</si>
  <si>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</si>
  <si>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</si>
  <si>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</si>
  <si>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</si>
  <si>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</si>
  <si>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</si>
  <si>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</si>
  <si>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</si>
  <si>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</si>
  <si>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</si>
  <si>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</si>
  <si>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</si>
  <si>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</si>
  <si>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</si>
  <si>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</si>
  <si>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</si>
  <si>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</si>
  <si>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</si>
  <si>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</si>
  <si>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</si>
  <si>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</si>
  <si>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</si>
  <si>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</si>
  <si>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</si>
  <si>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</si>
  <si>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</si>
  <si>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</si>
  <si>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</si>
  <si>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</si>
  <si>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</si>
  <si>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</si>
  <si>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</si>
  <si>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</si>
  <si>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</si>
  <si>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</si>
  <si>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</si>
  <si>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</si>
  <si>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</si>
  <si>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</si>
  <si>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</si>
  <si>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</si>
  <si>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</si>
  <si>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</si>
  <si>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</si>
  <si>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</si>
  <si>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</si>
  <si>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</si>
  <si>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</si>
  <si>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</si>
  <si>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</si>
  <si>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</si>
  <si>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</si>
  <si>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</si>
  <si>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</si>
  <si>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</si>
  <si>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</si>
  <si>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</si>
  <si>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</si>
  <si>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</si>
  <si>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</si>
  <si>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</si>
  <si>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</si>
  <si>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</si>
  <si>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</si>
  <si>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</si>
  <si>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</si>
  <si>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</si>
  <si>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</si>
  <si>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</si>
  <si>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</si>
  <si>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</si>
  <si>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</si>
  <si>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</si>
  <si>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</si>
  <si>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</si>
  <si>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</si>
  <si>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</si>
  <si>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</si>
  <si>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</si>
  <si>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</si>
  <si>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</si>
  <si>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</si>
  <si>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</si>
  <si>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</si>
  <si>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</si>
  <si>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</si>
  <si>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</si>
  <si>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</si>
  <si>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</si>
  <si>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</si>
  <si>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</si>
  <si>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</si>
  <si>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</si>
  <si>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</si>
  <si>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</si>
  <si>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</si>
  <si>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</si>
  <si>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</si>
  <si>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</si>
  <si>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</si>
  <si>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</si>
  <si>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</si>
  <si>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</si>
  <si>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</si>
  <si>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</si>
  <si>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</si>
  <si>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</si>
  <si>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</si>
  <si>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</si>
  <si>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</si>
  <si>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</si>
  <si>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</si>
  <si>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</si>
  <si>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</si>
  <si>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</si>
  <si>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</si>
  <si>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</si>
  <si>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</si>
  <si>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</si>
  <si>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</si>
  <si>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</si>
  <si>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</si>
  <si>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</si>
  <si>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</si>
  <si>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</si>
  <si>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</si>
  <si>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</si>
  <si>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</si>
  <si>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</si>
  <si>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</si>
  <si>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</si>
  <si>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</si>
  <si>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</si>
  <si>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</si>
  <si>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</si>
  <si>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</si>
  <si>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</si>
  <si>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</si>
  <si>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</si>
  <si>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</si>
  <si>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</si>
  <si>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</si>
  <si>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</si>
  <si>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</si>
  <si>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</si>
  <si>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</si>
  <si>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</si>
  <si>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</si>
  <si>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</si>
  <si>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</si>
  <si>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</si>
  <si>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</si>
  <si>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</si>
  <si>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</si>
  <si>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</si>
  <si>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</si>
  <si>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</si>
  <si>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</si>
  <si>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</si>
  <si>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</si>
  <si>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</si>
  <si>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</si>
  <si>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</si>
  <si>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</si>
  <si>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</si>
  <si>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</si>
  <si>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</si>
  <si>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</si>
  <si>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</si>
  <si>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</si>
  <si>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</si>
  <si>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</si>
  <si>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</si>
  <si>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</si>
  <si>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</si>
  <si>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</si>
  <si>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</si>
  <si>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</si>
  <si>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</si>
  <si>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</si>
  <si>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</si>
  <si>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</si>
  <si>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</si>
  <si>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</si>
  <si>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</si>
  <si>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</si>
  <si>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</si>
  <si>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</si>
  <si>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</si>
  <si>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</si>
  <si>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</si>
  <si>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</si>
  <si>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</si>
  <si>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</si>
  <si>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</si>
  <si>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</si>
  <si>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</si>
  <si>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</si>
  <si>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</si>
  <si>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</si>
  <si>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</si>
  <si>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</si>
  <si>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</si>
  <si>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</si>
  <si>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</si>
  <si>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</si>
  <si>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</si>
  <si>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</si>
  <si>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</si>
  <si>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</si>
  <si>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</si>
  <si>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</si>
  <si>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</si>
  <si>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</si>
  <si>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</si>
  <si>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</si>
  <si>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</si>
  <si>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</si>
  <si>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</si>
  <si>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</si>
  <si>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</si>
  <si>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</si>
  <si>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</si>
  <si>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</si>
  <si>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</si>
  <si>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</si>
  <si>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</si>
  <si>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</si>
  <si>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</si>
  <si>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</si>
  <si>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</si>
  <si>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</si>
  <si>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</si>
  <si>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</si>
  <si>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</si>
  <si>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</si>
  <si>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</si>
  <si>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</si>
  <si>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</si>
  <si>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</si>
  <si>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</si>
  <si>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</si>
  <si>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</si>
  <si>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</si>
  <si>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</si>
  <si>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</si>
  <si>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</si>
  <si>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</si>
  <si>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</si>
  <si>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</si>
  <si>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</si>
  <si>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</si>
  <si>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</si>
  <si>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</si>
  <si>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</si>
  <si>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</si>
  <si>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</si>
  <si>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</si>
  <si>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</si>
  <si>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</si>
  <si>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</si>
  <si>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</si>
  <si>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</si>
  <si>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</si>
  <si>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</si>
  <si>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</si>
  <si>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</si>
  <si>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</si>
  <si>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</si>
  <si>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</si>
  <si>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</si>
  <si>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</si>
  <si>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</si>
  <si>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</si>
  <si>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</si>
  <si>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</si>
  <si>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</si>
  <si>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</si>
  <si>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</si>
  <si>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</si>
  <si>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</si>
  <si>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</si>
  <si>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</si>
  <si>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</si>
  <si>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</si>
  <si>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</si>
  <si>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</si>
  <si>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</si>
  <si>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</si>
  <si>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</si>
  <si>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</si>
  <si>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</si>
  <si>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</si>
  <si>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</si>
  <si>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</si>
  <si>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</si>
  <si>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</si>
  <si>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</si>
  <si>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</si>
  <si>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</si>
  <si>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</si>
  <si>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</si>
  <si>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</si>
  <si>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</si>
  <si>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</si>
  <si>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</si>
  <si>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</si>
  <si>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</si>
  <si>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</si>
  <si>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</si>
  <si>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</si>
  <si>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</si>
  <si>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</si>
  <si>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</si>
  <si>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</si>
  <si>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</si>
  <si>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</si>
  <si>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</si>
  <si>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</si>
  <si>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</si>
  <si>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</si>
  <si>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</si>
  <si>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</si>
  <si>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</si>
  <si>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</si>
  <si>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</si>
  <si>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</si>
  <si>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</si>
  <si>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</si>
  <si>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</si>
  <si>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</si>
  <si>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</si>
  <si>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</si>
  <si>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</si>
  <si>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</si>
  <si>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</si>
  <si>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</si>
  <si>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</si>
  <si>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</si>
  <si>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</si>
  <si>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</si>
  <si>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</si>
  <si>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</si>
  <si>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</si>
  <si>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</si>
  <si>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</si>
  <si>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</si>
  <si>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</si>
  <si>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</si>
  <si>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</si>
  <si>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</si>
  <si>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</si>
  <si>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</si>
  <si>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</si>
  <si>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</si>
  <si>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</si>
  <si>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</si>
  <si>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</si>
  <si>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</si>
  <si>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</si>
  <si>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</si>
  <si>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</si>
  <si>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</si>
  <si>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</si>
  <si>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</si>
  <si>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</si>
  <si>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</si>
  <si>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</si>
  <si>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</si>
  <si>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</si>
  <si>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</si>
  <si>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</si>
  <si>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</si>
  <si>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</si>
  <si>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</si>
  <si>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</si>
  <si>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</si>
  <si>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</si>
  <si>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</si>
  <si>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</si>
  <si>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</si>
  <si>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</si>
  <si>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</si>
  <si>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</si>
  <si>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</si>
  <si>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</si>
  <si>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</si>
  <si>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</si>
  <si>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</si>
  <si>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</si>
  <si>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</si>
  <si>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</si>
  <si>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</si>
  <si>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</si>
  <si>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</si>
  <si>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</si>
  <si>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</si>
  <si>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</si>
  <si>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</si>
  <si>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</si>
  <si>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</si>
  <si>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</si>
  <si>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</si>
  <si>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</si>
  <si>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</si>
  <si>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</si>
  <si>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</si>
  <si>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</si>
  <si>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</si>
  <si>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</si>
  <si>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</si>
  <si>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</si>
  <si>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</si>
  <si>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</si>
  <si>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</si>
  <si>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</si>
  <si>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</si>
  <si>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</si>
  <si>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</si>
  <si>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</si>
  <si>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</si>
  <si>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</si>
  <si>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</si>
  <si>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</si>
  <si>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</si>
  <si>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</si>
  <si>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</si>
  <si>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</si>
  <si>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</si>
  <si>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</si>
  <si>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</si>
  <si>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</si>
  <si>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</si>
  <si>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</si>
  <si>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</si>
  <si>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</si>
  <si>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</si>
  <si>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</si>
  <si>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</si>
  <si>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</si>
  <si>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</si>
  <si>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</si>
  <si>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</si>
  <si>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</si>
  <si>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</si>
  <si>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</si>
  <si>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</si>
  <si>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</si>
  <si>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</si>
  <si>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</si>
  <si>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</si>
  <si>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</si>
  <si>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</si>
  <si>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</si>
  <si>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</si>
  <si>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</si>
  <si>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</si>
  <si>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</si>
  <si>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</si>
  <si>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</si>
  <si>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</si>
  <si>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</si>
  <si>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</si>
  <si>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</si>
  <si>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</si>
  <si>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</si>
  <si>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</si>
  <si>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</si>
  <si>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</si>
  <si>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</si>
  <si>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</si>
  <si>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</si>
  <si>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</si>
  <si>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</si>
  <si>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</si>
  <si>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</si>
  <si>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</si>
  <si>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</si>
  <si>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</si>
  <si>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</si>
  <si>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</si>
  <si>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</si>
  <si>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</si>
  <si>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</si>
  <si>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</si>
  <si>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</si>
  <si>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</si>
  <si>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</si>
  <si>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</si>
  <si>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</si>
  <si>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</si>
  <si>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</si>
  <si>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</si>
  <si>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</si>
  <si>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</si>
  <si>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</si>
  <si>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</si>
  <si>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</si>
  <si>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</si>
  <si>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</si>
  <si>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</si>
  <si>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</si>
  <si>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</si>
  <si>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</si>
  <si>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</si>
  <si>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</si>
  <si>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</si>
  <si>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</si>
  <si>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</si>
  <si>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</si>
  <si>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</si>
  <si>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</si>
  <si>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</si>
  <si>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</si>
  <si>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</si>
  <si>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</si>
  <si>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</si>
  <si>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</si>
  <si>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</si>
  <si>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</si>
  <si>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</si>
  <si>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</si>
  <si>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</si>
  <si>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</si>
  <si>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</si>
  <si>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</si>
  <si>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</si>
  <si>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</si>
  <si>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</si>
  <si>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</si>
  <si>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</si>
  <si>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</si>
  <si>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</si>
  <si>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</si>
  <si>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</si>
  <si>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</si>
  <si>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</si>
  <si>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</si>
  <si>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</si>
  <si>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</si>
  <si>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</si>
  <si>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</si>
  <si>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</si>
  <si>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</si>
  <si>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</si>
  <si>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</si>
  <si>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</si>
  <si>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</si>
  <si>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</si>
  <si>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</si>
  <si>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</si>
  <si>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</si>
  <si>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</si>
  <si>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</si>
  <si>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</si>
  <si>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</si>
  <si>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</si>
  <si>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</si>
  <si>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</si>
  <si>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</si>
  <si>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</si>
  <si>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</si>
  <si>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</si>
  <si>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</si>
  <si>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</si>
  <si>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</si>
  <si>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</si>
  <si>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</si>
  <si>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</si>
  <si>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</si>
  <si>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</si>
  <si>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</si>
  <si>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</si>
  <si>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</si>
  <si>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</si>
  <si>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</si>
  <si>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</si>
  <si>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</si>
  <si>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</si>
  <si>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</si>
  <si>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</si>
  <si>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</si>
  <si>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</si>
  <si>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</si>
  <si>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</si>
  <si>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</si>
  <si>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</si>
  <si>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</si>
  <si>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</si>
  <si>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</si>
  <si>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</si>
  <si>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</si>
  <si>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</si>
  <si>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</si>
  <si>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</si>
  <si>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</si>
  <si>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</si>
  <si>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</si>
  <si>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</si>
  <si>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</si>
  <si>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</si>
  <si>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</si>
  <si>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</si>
  <si>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</si>
  <si>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</si>
  <si>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</si>
  <si>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</si>
  <si>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</si>
  <si>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</si>
  <si>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</si>
  <si>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</si>
  <si>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</si>
  <si>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</si>
  <si>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</si>
  <si>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</si>
  <si>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</si>
  <si>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</si>
  <si>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</si>
  <si>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</si>
  <si>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</si>
  <si>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</si>
  <si>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</si>
  <si>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</si>
  <si>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</si>
  <si>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</si>
  <si>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</si>
  <si>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</si>
  <si>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</si>
  <si>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</si>
  <si>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</si>
  <si>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</si>
  <si>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</si>
  <si>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</si>
  <si>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</si>
  <si>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</si>
  <si>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</si>
  <si>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</si>
  <si>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</si>
  <si>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</si>
  <si>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</si>
  <si>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</si>
  <si>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</si>
  <si>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</si>
  <si>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</si>
  <si>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</si>
  <si>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</si>
  <si>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</si>
  <si>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</si>
  <si>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</si>
  <si>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</si>
  <si>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</si>
  <si>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</si>
  <si>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</si>
  <si>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</si>
  <si>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</si>
  <si>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</si>
  <si>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</si>
  <si>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</si>
  <si>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</si>
  <si>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</si>
  <si>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</si>
  <si>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</si>
  <si>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</si>
  <si>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</si>
  <si>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</si>
  <si>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</si>
  <si>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</si>
  <si>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</si>
  <si>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</si>
  <si>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</si>
  <si>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</si>
  <si>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</si>
  <si>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</si>
  <si>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</si>
  <si>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</si>
  <si>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</si>
  <si>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</si>
  <si>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</si>
  <si>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</si>
  <si>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</si>
  <si>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</si>
  <si>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</si>
  <si>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</si>
  <si>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</si>
  <si>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</si>
  <si>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</si>
  <si>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</si>
  <si>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</si>
  <si>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</si>
  <si>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</si>
  <si>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</si>
  <si>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</si>
  <si>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</si>
  <si>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</si>
  <si>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</si>
  <si>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</si>
  <si>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</si>
  <si>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</si>
  <si>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</si>
  <si>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</si>
  <si>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</si>
  <si>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</si>
  <si>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</si>
  <si>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</si>
  <si>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</si>
  <si>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</si>
  <si>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</si>
  <si>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</si>
  <si>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</si>
  <si>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</si>
  <si>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</si>
  <si>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</si>
  <si>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</si>
  <si>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</si>
  <si>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</si>
  <si>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</si>
  <si>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</si>
  <si>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</si>
  <si>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</si>
  <si>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</si>
  <si>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</si>
  <si>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</si>
  <si>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</si>
  <si>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</si>
  <si>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</si>
  <si>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</si>
  <si>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</si>
  <si>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</si>
  <si>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</si>
  <si>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</si>
  <si>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</si>
  <si>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</si>
  <si>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</si>
  <si>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</si>
  <si>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</si>
  <si>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</si>
  <si>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</si>
  <si>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</si>
  <si>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</si>
  <si>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</si>
  <si>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</si>
  <si>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</si>
  <si>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</si>
  <si>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</si>
  <si>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</si>
  <si>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</si>
  <si>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</si>
  <si>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</si>
  <si>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</si>
  <si>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</si>
  <si>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</si>
  <si>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</si>
  <si>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</si>
  <si>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</si>
  <si>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</si>
  <si>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</si>
  <si>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</si>
  <si>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</si>
  <si>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</si>
  <si>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</si>
  <si>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</si>
  <si>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</si>
  <si>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</si>
  <si>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</si>
  <si>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</si>
  <si>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</si>
  <si>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</si>
  <si>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</si>
  <si>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</si>
  <si>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</si>
  <si>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</si>
  <si>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</si>
  <si>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</si>
  <si>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</si>
  <si>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</si>
  <si>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</si>
  <si>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</si>
  <si>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</si>
  <si>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</si>
  <si>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</si>
  <si>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</si>
  <si>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</si>
  <si>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</si>
  <si>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</si>
  <si>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</si>
  <si>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</si>
  <si>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</si>
  <si>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</si>
  <si>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</si>
  <si>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</si>
  <si>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</si>
  <si>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</si>
  <si>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</si>
  <si>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</si>
  <si>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</si>
  <si>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</si>
  <si>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</si>
  <si>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</si>
  <si>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</si>
  <si>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</si>
  <si>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</si>
  <si>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</si>
  <si>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</si>
  <si>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</si>
  <si>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</si>
  <si>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</si>
  <si>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</si>
  <si>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</si>
  <si>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</si>
  <si>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</si>
  <si>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</si>
  <si>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</si>
  <si>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</si>
  <si>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</si>
  <si>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</si>
  <si>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</si>
  <si>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</si>
  <si>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</si>
  <si>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</si>
  <si>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</si>
  <si>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</si>
  <si>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</si>
  <si>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</si>
  <si>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</si>
  <si>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</si>
  <si>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</si>
  <si>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</si>
  <si>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</si>
  <si>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</si>
  <si>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</si>
  <si>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</si>
  <si>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</si>
  <si>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</si>
  <si>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</si>
  <si>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</si>
  <si>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</si>
  <si>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</si>
  <si>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</si>
  <si>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</si>
  <si>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</si>
  <si>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</si>
  <si>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</si>
  <si>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</si>
  <si>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</si>
  <si>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</si>
  <si>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</si>
  <si>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</si>
  <si>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</si>
  <si>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</si>
  <si>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</si>
  <si>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</si>
  <si>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</si>
  <si>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</si>
  <si>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</si>
  <si>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</si>
  <si>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</si>
  <si>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</si>
  <si>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</si>
  <si>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</si>
  <si>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</si>
  <si>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</si>
  <si>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</si>
  <si>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</si>
  <si>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</si>
  <si>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</si>
  <si>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</si>
  <si>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</si>
  <si>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</si>
  <si>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</si>
  <si>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</si>
  <si>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</si>
  <si>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</si>
  <si>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</si>
  <si>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</si>
  <si>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</si>
  <si>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</si>
  <si>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</si>
  <si>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</si>
  <si>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</si>
  <si>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</si>
  <si>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</si>
  <si>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</si>
  <si>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</si>
  <si>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</si>
  <si>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</si>
  <si>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</si>
  <si>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</si>
  <si>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</si>
  <si>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</si>
  <si>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</si>
  <si>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</si>
  <si>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</si>
  <si>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</si>
  <si>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</si>
  <si>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</si>
  <si>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</si>
  <si>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</si>
  <si>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</si>
  <si>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</si>
  <si>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</si>
  <si>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</si>
  <si>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</si>
  <si>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</si>
  <si>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</si>
  <si>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</si>
  <si>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</si>
  <si>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</si>
  <si>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</si>
  <si>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</si>
  <si>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</si>
  <si>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</si>
  <si>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</si>
  <si>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</si>
  <si>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</si>
  <si>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</si>
  <si>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</si>
  <si>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</si>
  <si>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</si>
  <si>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</si>
  <si>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</si>
  <si>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</si>
  <si>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</si>
  <si>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</si>
  <si>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</si>
  <si>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</si>
  <si>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</si>
  <si>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</si>
  <si>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</si>
  <si>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</si>
  <si>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</si>
  <si>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</si>
  <si>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</si>
  <si>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</si>
  <si>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</si>
  <si>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</si>
  <si>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</si>
  <si>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</si>
  <si>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</si>
  <si>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</si>
  <si>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</si>
  <si>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</si>
  <si>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</si>
  <si>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</si>
  <si>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</si>
  <si>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</si>
  <si>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</si>
  <si>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</si>
  <si>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</si>
  <si>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</si>
  <si>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</si>
  <si>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</si>
  <si>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</si>
  <si>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</si>
  <si>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</si>
  <si>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</si>
  <si>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</si>
  <si>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</si>
  <si>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</si>
  <si>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</si>
  <si>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</si>
  <si>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</si>
  <si>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</si>
  <si>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</si>
  <si>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</si>
  <si>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</si>
  <si>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</si>
  <si>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</si>
  <si>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</si>
  <si>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</si>
  <si>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</si>
  <si>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</si>
  <si>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</si>
  <si>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</si>
  <si>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</si>
  <si>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</si>
  <si>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</si>
  <si>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</si>
  <si>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</si>
  <si>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</si>
  <si>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</si>
  <si>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</si>
  <si>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</si>
  <si>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</si>
  <si>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</si>
  <si>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</si>
  <si>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</si>
  <si>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</si>
  <si>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</si>
  <si>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</si>
  <si>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</si>
  <si>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</si>
  <si>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</si>
  <si>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</si>
  <si>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</si>
  <si>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</si>
  <si>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</si>
  <si>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</si>
  <si>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</si>
  <si>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</si>
  <si>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</si>
  <si>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</si>
  <si>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</si>
  <si>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</si>
  <si>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</si>
  <si>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</si>
  <si>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</si>
  <si>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</si>
  <si>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</si>
  <si>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</si>
  <si>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</si>
  <si>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</si>
  <si>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</si>
  <si>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</si>
  <si>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</si>
  <si>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</si>
  <si>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</si>
  <si>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</si>
  <si>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</si>
  <si>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</si>
  <si>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</si>
  <si>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</si>
  <si>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</si>
  <si>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</si>
  <si>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</si>
  <si>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</si>
  <si>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</si>
  <si>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</si>
  <si>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</si>
  <si>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</si>
  <si>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</si>
  <si>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</si>
  <si>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</si>
  <si>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</si>
  <si>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</si>
  <si>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</si>
  <si>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</si>
  <si>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</si>
  <si>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</si>
  <si>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</si>
  <si>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</si>
  <si>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</si>
  <si>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</si>
  <si>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</si>
  <si>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</si>
  <si>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</si>
  <si>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</si>
  <si>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</si>
  <si>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</si>
  <si>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</si>
  <si>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</si>
  <si>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</si>
  <si>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</si>
  <si>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</si>
  <si>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</si>
  <si>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</si>
  <si>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</si>
  <si>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</si>
  <si>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</si>
  <si>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</si>
  <si>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</si>
  <si>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</si>
  <si>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</si>
  <si>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</si>
  <si>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</si>
  <si>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</si>
  <si>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</si>
  <si>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</si>
  <si>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</si>
  <si>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</si>
  <si>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</si>
  <si>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</si>
  <si>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</si>
  <si>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</si>
  <si>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</si>
  <si>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</si>
  <si>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</si>
  <si>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</si>
  <si>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</si>
  <si>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</si>
  <si>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</si>
  <si>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</si>
  <si>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</si>
  <si>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</si>
  <si>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</si>
  <si>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</si>
  <si>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</si>
  <si>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</si>
  <si>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</si>
  <si>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</si>
  <si>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</si>
  <si>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</si>
  <si>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</si>
  <si>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</si>
  <si>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</si>
  <si>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</si>
  <si>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</si>
  <si>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</si>
  <si>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</si>
  <si>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</si>
  <si>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</si>
  <si>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</si>
  <si>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</si>
  <si>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</si>
  <si>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</si>
  <si>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</si>
  <si>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</si>
  <si>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</si>
  <si>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</si>
  <si>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</si>
  <si>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</si>
  <si>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</si>
  <si>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</si>
  <si>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</si>
  <si>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</si>
  <si>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</si>
  <si>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</si>
  <si>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</si>
  <si>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</si>
  <si>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</si>
  <si>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</si>
  <si>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</si>
  <si>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</si>
  <si>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</si>
  <si>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</si>
  <si>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</si>
  <si>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</si>
  <si>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</si>
  <si>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</si>
  <si>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</si>
  <si>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</si>
  <si>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</si>
  <si>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</si>
  <si>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</si>
  <si>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</si>
  <si>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</si>
  <si>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</si>
  <si>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</si>
  <si>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</si>
  <si>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</si>
  <si>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</si>
  <si>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</si>
  <si>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</si>
  <si>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</si>
  <si>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</si>
  <si>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</si>
  <si>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</si>
  <si>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</si>
  <si>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</si>
  <si>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</si>
  <si>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</si>
  <si>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</si>
  <si>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</si>
  <si>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</si>
  <si>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</si>
  <si>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</si>
  <si>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</si>
  <si>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</si>
  <si>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</si>
  <si>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</si>
  <si>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</si>
  <si>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</si>
  <si>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</si>
  <si>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</si>
  <si>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</si>
  <si>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</si>
  <si>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</si>
  <si>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</si>
  <si>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</si>
  <si>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</si>
  <si>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</si>
  <si>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</si>
  <si>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</si>
  <si>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</si>
  <si>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</si>
  <si>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</si>
  <si>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</si>
  <si>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</si>
  <si>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</si>
  <si>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</si>
  <si>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</si>
  <si>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</si>
  <si>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</si>
  <si>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</si>
  <si>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</si>
  <si>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</si>
  <si>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</si>
  <si>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</si>
  <si>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</si>
  <si>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</si>
  <si>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</si>
  <si>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</si>
  <si>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</si>
  <si>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</si>
  <si>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</si>
  <si>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</si>
  <si>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</si>
  <si>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</si>
  <si>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</si>
  <si>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</si>
  <si>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</si>
  <si>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</si>
  <si>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</si>
  <si>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</si>
  <si>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</si>
  <si>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</si>
  <si>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</si>
  <si>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</si>
  <si>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</si>
  <si>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</si>
  <si>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</si>
  <si>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</si>
  <si>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</si>
  <si>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</si>
  <si>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</si>
  <si>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</si>
  <si>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</si>
  <si>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</si>
  <si>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</si>
  <si>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</si>
  <si>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</si>
  <si>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</si>
  <si>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</si>
  <si>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</si>
  <si>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</si>
  <si>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</si>
  <si>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</si>
  <si>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</si>
  <si>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</si>
  <si>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</si>
  <si>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</si>
  <si>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</si>
  <si>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</si>
  <si>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</si>
  <si>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</si>
  <si>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</si>
  <si>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</si>
  <si>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</si>
  <si>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</si>
  <si>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</si>
  <si>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</si>
  <si>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</si>
  <si>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</si>
  <si>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</si>
  <si>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</si>
  <si>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</si>
  <si>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</si>
  <si>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</si>
  <si>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</si>
  <si>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</si>
  <si>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</si>
  <si>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</si>
  <si>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</si>
  <si>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</si>
  <si>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</si>
  <si>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</si>
  <si>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</si>
  <si>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</si>
  <si>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</si>
  <si>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</si>
  <si>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</si>
  <si>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</si>
  <si>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</si>
  <si>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</si>
  <si>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</si>
  <si>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</si>
  <si>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</si>
  <si>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</si>
  <si>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</si>
  <si>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</si>
  <si>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</si>
  <si>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</si>
  <si>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</si>
  <si>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</si>
  <si>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</si>
  <si>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</si>
  <si>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</si>
  <si>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</si>
  <si>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</si>
  <si>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</si>
  <si>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</si>
  <si>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</si>
  <si>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</si>
  <si>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</si>
  <si>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</si>
  <si>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</si>
  <si>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</si>
  <si>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</si>
  <si>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</si>
  <si>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</si>
  <si>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</si>
  <si>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</si>
  <si>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</si>
  <si>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</si>
  <si>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</si>
  <si>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</si>
  <si>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</si>
  <si>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</si>
  <si>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</si>
  <si>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</si>
  <si>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</si>
  <si>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</si>
  <si>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</si>
  <si>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</si>
  <si>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</si>
  <si>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</si>
  <si>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</si>
  <si>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</si>
  <si>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</si>
  <si>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</si>
  <si>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</si>
  <si>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</si>
  <si>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</si>
  <si>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</si>
  <si>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</si>
  <si>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</si>
  <si>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</si>
  <si>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</si>
  <si>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</si>
  <si>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</si>
  <si>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</si>
  <si>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</si>
  <si>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</si>
  <si>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</si>
  <si>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</si>
  <si>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</si>
  <si>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</si>
  <si>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</si>
  <si>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</si>
  <si>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</si>
  <si>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</si>
  <si>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</si>
  <si>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</si>
  <si>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</si>
  <si>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</si>
  <si>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</si>
  <si>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</si>
  <si>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</si>
  <si>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</si>
  <si>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</si>
  <si>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</si>
  <si>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</si>
  <si>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</si>
  <si>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</si>
  <si>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</si>
  <si>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</si>
  <si>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</si>
  <si>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</si>
  <si>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</si>
  <si>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</si>
  <si>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</si>
  <si>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</si>
  <si>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</si>
  <si>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</si>
  <si>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</si>
  <si>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</si>
  <si>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</si>
  <si>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</si>
  <si>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</si>
  <si>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</si>
  <si>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</si>
  <si>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</si>
  <si>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</si>
  <si>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</si>
  <si>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</si>
  <si>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</si>
  <si>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</si>
  <si>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</si>
  <si>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</si>
  <si>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</si>
  <si>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</si>
  <si>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</si>
  <si>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</si>
  <si>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</si>
  <si>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</si>
  <si>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</si>
  <si>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</si>
  <si>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</si>
  <si>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</si>
  <si>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</si>
  <si>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</si>
  <si>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</si>
  <si>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</si>
  <si>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</si>
  <si>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</si>
  <si>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</si>
  <si>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</si>
  <si>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</si>
  <si>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</si>
  <si>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</si>
  <si>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</si>
  <si>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</si>
  <si>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</si>
  <si>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</si>
  <si>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</si>
  <si>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</si>
  <si>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</si>
  <si>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</si>
  <si>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</si>
  <si>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</si>
  <si>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</si>
  <si>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</si>
  <si>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</si>
  <si>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</si>
  <si>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</si>
  <si>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</si>
  <si>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</si>
  <si>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</si>
  <si>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</si>
  <si>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</si>
  <si>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</si>
  <si>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</si>
  <si>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</si>
  <si>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</si>
  <si>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</si>
  <si>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</si>
  <si>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</si>
  <si>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</si>
  <si>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</si>
  <si>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</si>
  <si>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</si>
  <si>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</si>
  <si>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</si>
  <si>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</si>
  <si>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</si>
  <si>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</si>
  <si>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</si>
  <si>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</si>
  <si>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</si>
  <si>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</si>
  <si>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</si>
  <si>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</si>
  <si>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</si>
  <si>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</si>
  <si>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</si>
  <si>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</si>
  <si>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</si>
  <si>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</si>
  <si>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</si>
  <si>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</si>
  <si>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</si>
  <si>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</si>
  <si>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</si>
  <si>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</si>
  <si>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</si>
  <si>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</si>
  <si>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</si>
  <si>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</si>
  <si>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</si>
  <si>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</si>
  <si>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</si>
  <si>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</si>
  <si>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</si>
  <si>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</si>
  <si>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</si>
  <si>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</si>
  <si>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</si>
  <si>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</si>
  <si>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</si>
  <si>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</si>
  <si>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</si>
  <si>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</si>
  <si>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</si>
  <si>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</si>
  <si>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</si>
  <si>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</si>
  <si>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</si>
  <si>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</si>
  <si>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</si>
  <si>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</si>
  <si>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</si>
  <si>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</si>
  <si>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</si>
  <si>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</si>
  <si>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</si>
  <si>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</si>
  <si>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</si>
  <si>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</si>
  <si>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</si>
  <si>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</si>
  <si>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</si>
  <si>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</si>
  <si>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</si>
  <si>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</si>
  <si>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</si>
  <si>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</si>
  <si>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</si>
  <si>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</si>
  <si>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</si>
  <si>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</si>
  <si>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</si>
  <si>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</si>
  <si>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</si>
  <si>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</si>
  <si>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</si>
  <si>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</si>
  <si>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</si>
  <si>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</si>
  <si>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</si>
  <si>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</si>
  <si>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</si>
  <si>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</si>
  <si>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</si>
  <si>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</si>
  <si>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</si>
  <si>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</si>
  <si>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</si>
  <si>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</si>
  <si>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</si>
  <si>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</si>
  <si>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</si>
  <si>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</si>
  <si>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</si>
  <si>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</si>
  <si>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</si>
  <si>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</si>
  <si>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</si>
  <si>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</si>
  <si>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</si>
  <si>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</si>
  <si>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</si>
  <si>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</si>
  <si>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</si>
  <si>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</si>
  <si>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</si>
  <si>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</si>
  <si>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</si>
  <si>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</si>
  <si>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</si>
  <si>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</si>
  <si>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</si>
  <si>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</si>
  <si>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</si>
  <si>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</si>
  <si>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</si>
  <si>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</si>
  <si>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</si>
  <si>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</si>
  <si>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</si>
  <si>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</si>
  <si>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</si>
  <si>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</si>
  <si>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</si>
  <si>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</si>
  <si>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</si>
  <si>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</si>
  <si>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</si>
  <si>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</si>
  <si>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</si>
  <si>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</si>
  <si>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</si>
  <si>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</si>
  <si>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</si>
  <si>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</si>
  <si>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</si>
  <si>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</si>
  <si>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</si>
  <si>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</si>
  <si>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</si>
  <si>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</si>
  <si>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</si>
  <si>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</si>
  <si>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</si>
  <si>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</si>
  <si>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</si>
  <si>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</si>
  <si>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</si>
  <si>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</si>
  <si>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</si>
  <si>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</si>
  <si>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</si>
  <si>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</si>
  <si>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</si>
  <si>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</si>
  <si>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</si>
  <si>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</si>
  <si>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</si>
  <si>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</si>
  <si>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</si>
  <si>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</si>
  <si>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</si>
  <si>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</si>
  <si>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</si>
  <si>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</si>
  <si>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</si>
  <si>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</si>
  <si>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</si>
  <si>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</si>
  <si>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</si>
  <si>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</si>
  <si>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</si>
  <si>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</si>
  <si>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</si>
  <si>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</si>
  <si>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</si>
  <si>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</si>
  <si>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</si>
  <si>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</si>
  <si>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</si>
  <si>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</si>
  <si>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</si>
  <si>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</si>
  <si>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</si>
  <si>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</si>
  <si>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</si>
  <si>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</si>
  <si>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</si>
  <si>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</si>
  <si>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</si>
  <si>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</si>
  <si>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</si>
  <si>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</si>
  <si>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</si>
  <si>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</si>
  <si>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</si>
  <si>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</si>
  <si>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</si>
  <si>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</si>
  <si>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</si>
  <si>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</si>
  <si>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</si>
  <si>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</si>
  <si>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</si>
  <si>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</si>
  <si>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</si>
  <si>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</si>
  <si>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</si>
  <si>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</si>
  <si>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</si>
  <si>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</si>
  <si>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</si>
  <si>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</si>
  <si>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</si>
  <si>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</si>
  <si>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</si>
  <si>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</si>
  <si>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</si>
  <si>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</si>
  <si>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</si>
  <si>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</si>
  <si>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</si>
  <si>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</si>
  <si>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</si>
  <si>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</si>
  <si>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</si>
  <si>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</si>
  <si>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</si>
  <si>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</si>
  <si>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</si>
  <si>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</si>
  <si>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</si>
  <si>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</si>
  <si>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</si>
  <si>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</si>
  <si>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</si>
  <si>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</si>
  <si>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</si>
  <si>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</si>
  <si>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</si>
  <si>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</si>
  <si>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</si>
  <si>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</si>
  <si>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</si>
  <si>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</si>
  <si>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</si>
  <si>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</si>
  <si>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</si>
  <si>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</si>
  <si>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</si>
  <si>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</si>
  <si>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</si>
  <si>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</si>
  <si>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</si>
  <si>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</si>
  <si>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</si>
  <si>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</si>
  <si>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</si>
  <si>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</si>
  <si>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</si>
  <si>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</si>
  <si>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</si>
  <si>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</si>
  <si>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</si>
  <si>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</si>
  <si>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</si>
  <si>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</si>
  <si>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</si>
  <si>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</si>
  <si>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</si>
  <si>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</si>
  <si>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</si>
  <si>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</si>
  <si>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</si>
  <si>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</si>
  <si>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</si>
  <si>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</si>
  <si>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</si>
  <si>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</si>
  <si>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</si>
  <si>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</si>
  <si>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</si>
  <si>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</si>
  <si>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</si>
  <si>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</si>
  <si>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</si>
  <si>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</si>
  <si>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</si>
  <si>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</si>
  <si>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</si>
  <si>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</si>
  <si>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</si>
  <si>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</si>
  <si>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</si>
  <si>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</si>
  <si>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</si>
  <si>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</si>
  <si>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</si>
  <si>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</si>
  <si>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</si>
  <si>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</si>
  <si>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</si>
  <si>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</si>
  <si>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</si>
  <si>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</si>
  <si>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</si>
  <si>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</si>
  <si>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</si>
  <si>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</si>
  <si>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</si>
  <si>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</si>
  <si>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</si>
  <si>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</si>
  <si>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</si>
  <si>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</si>
  <si>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</si>
  <si>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</si>
  <si>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</si>
  <si>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</si>
  <si>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</si>
  <si>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</si>
  <si>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</si>
  <si>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</si>
  <si>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</si>
  <si>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</si>
  <si>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</si>
  <si>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</si>
  <si>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</si>
  <si>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</si>
  <si>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</si>
  <si>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</si>
  <si>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</si>
  <si>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</si>
  <si>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</si>
  <si>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</si>
  <si>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</si>
  <si>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</si>
  <si>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</si>
  <si>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</si>
  <si>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</si>
  <si>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</si>
  <si>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</si>
  <si>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</si>
  <si>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</si>
  <si>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</si>
  <si>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</si>
  <si>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</si>
  <si>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</si>
  <si>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</si>
  <si>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</si>
  <si>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</si>
  <si>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</si>
  <si>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</si>
  <si>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</si>
  <si>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</si>
  <si>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</si>
  <si>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</si>
  <si>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</si>
  <si>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</si>
  <si>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</si>
  <si>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</si>
  <si>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</si>
  <si>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</si>
  <si>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</si>
  <si>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</si>
  <si>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</si>
  <si>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</si>
  <si>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</si>
  <si>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</si>
  <si>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</si>
  <si>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</si>
  <si>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</si>
  <si>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</si>
  <si>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</si>
  <si>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</si>
  <si>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</si>
  <si>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</si>
  <si>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</si>
  <si>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</si>
  <si>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</si>
  <si>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</si>
  <si>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</si>
  <si>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</si>
  <si>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</si>
  <si>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</si>
  <si>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</si>
  <si>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</si>
  <si>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</si>
  <si>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</si>
  <si>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</si>
  <si>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</si>
  <si>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</si>
  <si>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</si>
  <si>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</si>
  <si>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</si>
  <si>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</si>
  <si>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</si>
  <si>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</si>
  <si>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</si>
  <si>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</si>
  <si>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</si>
  <si>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</si>
  <si>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</si>
  <si>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</si>
  <si>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</si>
  <si>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</si>
  <si>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</si>
  <si>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</si>
  <si>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</si>
  <si>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</si>
  <si>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</si>
  <si>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</si>
  <si>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</si>
  <si>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</si>
  <si>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</si>
  <si>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</si>
  <si>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</si>
  <si>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</si>
  <si>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</si>
  <si>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</si>
  <si>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</si>
  <si>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</si>
  <si>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</si>
  <si>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</si>
  <si>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</si>
  <si>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</si>
  <si>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</si>
  <si>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</si>
  <si>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</si>
  <si>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</si>
  <si>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</si>
  <si>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</si>
  <si>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</si>
  <si>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</si>
  <si>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</si>
  <si>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</si>
  <si>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</si>
  <si>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</si>
  <si>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</si>
  <si>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</si>
  <si>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</si>
  <si>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</si>
  <si>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</si>
  <si>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</si>
  <si>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</si>
  <si>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</si>
  <si>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</si>
  <si>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</si>
  <si>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</si>
  <si>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</si>
  <si>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</si>
  <si>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</si>
  <si>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</si>
  <si>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</si>
  <si>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</si>
  <si>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</si>
  <si>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</si>
  <si>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</si>
  <si>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</si>
  <si>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</si>
  <si>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</si>
  <si>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</si>
  <si>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</si>
  <si>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</si>
  <si>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</si>
  <si>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</si>
  <si>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</si>
  <si>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</si>
  <si>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</si>
  <si>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</si>
  <si>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</si>
  <si>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</si>
  <si>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</si>
  <si>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</si>
  <si>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</si>
  <si>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</si>
  <si>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</si>
  <si>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</si>
  <si>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</si>
  <si>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</si>
  <si>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</si>
  <si>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</si>
  <si>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</si>
  <si>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</si>
  <si>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</si>
  <si>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</si>
  <si>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</si>
  <si>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</si>
  <si>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</si>
  <si>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</si>
  <si>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</si>
  <si>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</si>
  <si>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</si>
  <si>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</si>
  <si>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</si>
  <si>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</si>
  <si>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</si>
  <si>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</si>
  <si>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</si>
  <si>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</si>
  <si>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</si>
  <si>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</si>
  <si>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</si>
  <si>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</si>
  <si>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</si>
  <si>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</si>
  <si>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</si>
  <si>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</si>
  <si>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</si>
  <si>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</si>
  <si>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</si>
  <si>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</si>
  <si>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</si>
  <si>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</si>
  <si>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</si>
  <si>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</si>
  <si>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</si>
  <si>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</si>
  <si>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</si>
  <si>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</si>
  <si>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</si>
  <si>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</si>
  <si>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</si>
  <si>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</si>
  <si>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</si>
  <si>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</si>
  <si>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</si>
  <si>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</si>
  <si>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</si>
  <si>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</si>
  <si>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</si>
  <si>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</si>
  <si>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</si>
  <si>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</si>
  <si>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</si>
  <si>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</si>
  <si>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</si>
  <si>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</si>
  <si>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</si>
  <si>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</si>
  <si>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</si>
  <si>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</si>
  <si>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</si>
  <si>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</si>
  <si>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</si>
  <si>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</si>
  <si>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</si>
  <si>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</si>
  <si>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</si>
  <si>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</si>
  <si>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</si>
  <si>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</si>
  <si>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</si>
  <si>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</si>
  <si>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</si>
  <si>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</si>
  <si>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</si>
  <si>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</si>
  <si>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</si>
  <si>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</si>
  <si>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</si>
  <si>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</si>
  <si>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</si>
  <si>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</si>
  <si>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</si>
  <si>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</si>
  <si>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</si>
  <si>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</si>
  <si>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</si>
  <si>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</si>
  <si>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</si>
  <si>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</si>
  <si>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</si>
  <si>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</si>
  <si>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</si>
  <si>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</si>
  <si>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</si>
  <si>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</si>
  <si>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</si>
  <si>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</si>
  <si>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</si>
  <si>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</si>
  <si>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</si>
  <si>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</si>
  <si>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</si>
  <si>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</si>
  <si>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</si>
  <si>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</si>
  <si>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</si>
  <si>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</si>
  <si>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</si>
  <si>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</si>
  <si>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</si>
  <si>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</si>
  <si>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</si>
  <si>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</si>
  <si>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</si>
  <si>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</si>
  <si>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</si>
  <si>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</si>
  <si>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</si>
  <si>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</si>
  <si>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</si>
  <si>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</si>
  <si>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</si>
  <si>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</si>
  <si>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</si>
  <si>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</si>
  <si>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</si>
  <si>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</si>
  <si>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</si>
  <si>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</si>
  <si>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</si>
  <si>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</si>
  <si>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</si>
  <si>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</si>
  <si>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</si>
  <si>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</si>
  <si>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</si>
  <si>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</si>
  <si>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</si>
  <si>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</si>
  <si>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</si>
  <si>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</si>
  <si>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</si>
  <si>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</si>
  <si>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</si>
  <si>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</si>
  <si>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</si>
  <si>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</si>
  <si>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</si>
  <si>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</si>
  <si>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</si>
  <si>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</si>
  <si>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</si>
  <si>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</si>
  <si>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</si>
  <si>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</si>
  <si>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</si>
  <si>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</si>
  <si>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</si>
  <si>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</si>
  <si>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</si>
  <si>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</si>
  <si>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</si>
  <si>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</si>
  <si>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</si>
  <si>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</si>
  <si>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</si>
  <si>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</si>
  <si>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</si>
  <si>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</si>
  <si>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</si>
  <si>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</si>
  <si>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</si>
  <si>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</si>
  <si>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</si>
  <si>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</si>
  <si>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</si>
  <si>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</si>
  <si>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</si>
  <si>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</si>
  <si>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</si>
  <si>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</si>
  <si>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</si>
  <si>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</si>
  <si>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</si>
  <si>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</si>
  <si>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</si>
  <si>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</si>
  <si>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</si>
  <si>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</si>
  <si>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</si>
  <si>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</si>
  <si>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</si>
  <si>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</si>
  <si>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</si>
  <si>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</si>
  <si>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</si>
  <si>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</si>
  <si>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</si>
  <si>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</si>
  <si>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</si>
  <si>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</si>
  <si>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</si>
  <si>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</si>
  <si>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</si>
  <si>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</si>
  <si>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</si>
  <si>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</si>
  <si>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</si>
  <si>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</si>
  <si>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</si>
  <si>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</si>
  <si>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</si>
  <si>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</si>
  <si>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</si>
  <si>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</si>
  <si>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</si>
  <si>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</si>
  <si>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</si>
  <si>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</si>
  <si>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</si>
  <si>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</si>
  <si>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</si>
  <si>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</si>
  <si>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</si>
  <si>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</si>
  <si>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</si>
  <si>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</si>
  <si>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</si>
  <si>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</si>
  <si>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</si>
  <si>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</si>
  <si>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</si>
  <si>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</si>
  <si>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</si>
  <si>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</si>
  <si>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</si>
  <si>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</si>
  <si>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</si>
  <si>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</si>
  <si>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</si>
  <si>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</si>
  <si>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</si>
  <si>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</si>
  <si>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</si>
  <si>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</si>
  <si>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</si>
  <si>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</si>
  <si>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</si>
  <si>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</si>
  <si>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</si>
  <si>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</si>
  <si>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</si>
  <si>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</si>
  <si>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</si>
  <si>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</si>
  <si>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</si>
  <si>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</si>
  <si>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</si>
  <si>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</si>
  <si>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</si>
  <si>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</si>
  <si>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</si>
  <si>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</si>
  <si>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</si>
  <si>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</si>
  <si>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</si>
  <si>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</si>
  <si>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</si>
  <si>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</si>
  <si>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</si>
  <si>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</si>
  <si>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</si>
  <si>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</si>
  <si>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</si>
  <si>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</si>
  <si>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</si>
  <si>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</si>
  <si>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</si>
  <si>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</si>
  <si>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</si>
  <si>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</si>
  <si>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</si>
  <si>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</si>
  <si>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</si>
  <si>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</si>
  <si>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</si>
  <si>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</si>
  <si>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</si>
  <si>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</si>
  <si>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</si>
  <si>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</si>
  <si>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</si>
  <si>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</si>
  <si>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</si>
  <si>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</si>
  <si>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</si>
  <si>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</si>
  <si>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</si>
  <si>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</si>
  <si>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</si>
  <si>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</si>
  <si>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</si>
  <si>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</si>
  <si>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</si>
  <si>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</si>
  <si>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</si>
  <si>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</si>
  <si>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</si>
  <si>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</si>
  <si>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</si>
  <si>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</si>
  <si>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</si>
  <si>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</si>
  <si>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</si>
  <si>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</si>
  <si>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</si>
  <si>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</si>
  <si>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</si>
  <si>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</si>
  <si>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</si>
  <si>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</si>
  <si>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</si>
  <si>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</si>
  <si>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</si>
  <si>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</si>
  <si>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</si>
  <si>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</si>
  <si>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</si>
  <si>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</si>
  <si>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</si>
  <si>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</si>
  <si>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</si>
  <si>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</si>
  <si>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</si>
  <si>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</si>
  <si>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</si>
  <si>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</si>
  <si>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</si>
  <si>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</si>
  <si>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</si>
  <si>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</si>
  <si>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</si>
  <si>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</si>
  <si>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</si>
  <si>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</si>
  <si>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</si>
  <si>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</si>
  <si>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</si>
  <si>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</si>
  <si>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</si>
  <si>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</si>
  <si>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</si>
  <si>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</si>
  <si>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</si>
  <si>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</si>
  <si>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</si>
  <si>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</si>
  <si>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</si>
  <si>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</si>
  <si>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</si>
  <si>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</si>
  <si>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</si>
  <si>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</si>
  <si>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</si>
  <si>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</si>
  <si>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</si>
  <si>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</si>
  <si>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</si>
  <si>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</si>
  <si>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</si>
  <si>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</si>
  <si>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</si>
  <si>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</si>
  <si>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</si>
  <si>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</si>
  <si>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</si>
  <si>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</si>
  <si>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</si>
  <si>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</si>
  <si>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</si>
  <si>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</si>
  <si>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</si>
  <si>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</si>
  <si>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</si>
  <si>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</si>
  <si>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</si>
  <si>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</si>
  <si>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</si>
  <si>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</si>
  <si>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</si>
  <si>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</si>
  <si>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</si>
  <si>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</si>
  <si>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</si>
  <si>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</si>
  <si>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</si>
  <si>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</si>
  <si>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</si>
  <si>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</si>
  <si>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</si>
  <si>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</si>
  <si>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</si>
  <si>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</si>
  <si>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</si>
  <si>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</si>
  <si>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</si>
  <si>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</si>
  <si>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</si>
  <si>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</si>
  <si>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</si>
  <si>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</si>
  <si>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</si>
  <si>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</si>
  <si>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</si>
  <si>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</si>
  <si>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</si>
  <si>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</si>
  <si>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</si>
  <si>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</si>
  <si>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</si>
  <si>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</si>
  <si>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</si>
  <si>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</si>
  <si>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</si>
  <si>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</si>
  <si>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</si>
  <si>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</si>
  <si>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</si>
  <si>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</si>
  <si>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</si>
  <si>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</si>
  <si>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</si>
  <si>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</si>
  <si>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</si>
  <si>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</si>
  <si>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</si>
  <si>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</si>
  <si>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</si>
  <si>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</si>
  <si>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</si>
  <si>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</si>
  <si>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</si>
  <si>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</si>
  <si>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</si>
  <si>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</si>
  <si>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</si>
  <si>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</si>
  <si>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</si>
  <si>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</si>
  <si>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</si>
  <si>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</si>
  <si>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</si>
  <si>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</si>
  <si>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</si>
  <si>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</si>
  <si>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</si>
  <si>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</si>
  <si>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</si>
  <si>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</si>
  <si>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</si>
  <si>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</si>
  <si>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</si>
  <si>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</si>
  <si>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</si>
  <si>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</si>
  <si>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</si>
  <si>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</si>
  <si>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</si>
  <si>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</si>
  <si>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</si>
  <si>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</si>
  <si>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</si>
  <si>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</si>
  <si>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</si>
  <si>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</si>
  <si>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</si>
  <si>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</si>
  <si>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</si>
  <si>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</si>
  <si>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</si>
  <si>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</si>
  <si>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</si>
  <si>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</si>
  <si>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</si>
  <si>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</si>
  <si>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</si>
  <si>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</si>
  <si>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</si>
  <si>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</si>
  <si>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</si>
  <si>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</si>
  <si>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</si>
  <si>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</si>
  <si>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</si>
  <si>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</si>
  <si>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</si>
  <si>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</si>
  <si>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</si>
  <si>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</si>
  <si>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</si>
  <si>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</si>
  <si>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</si>
  <si>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</si>
  <si>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</si>
  <si>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</si>
  <si>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</si>
  <si>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</si>
  <si>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</si>
  <si>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</si>
  <si>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</si>
  <si>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</si>
  <si>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</si>
  <si>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</si>
  <si>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</si>
  <si>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</si>
  <si>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</si>
  <si>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</si>
  <si>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</si>
  <si>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</si>
  <si>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</si>
  <si>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</si>
  <si>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</si>
  <si>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</si>
  <si>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</si>
  <si>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</si>
  <si>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</si>
  <si>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</si>
  <si>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</si>
  <si>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</si>
  <si>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</si>
  <si>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</si>
  <si>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</si>
  <si>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</si>
  <si>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</si>
  <si>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</si>
  <si>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</si>
  <si>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</si>
  <si>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</si>
  <si>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</si>
  <si>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</si>
  <si>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</si>
  <si>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</si>
  <si>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</si>
  <si>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</si>
  <si>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</si>
  <si>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</si>
  <si>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</si>
  <si>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</si>
  <si>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</si>
  <si>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</si>
  <si>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</si>
  <si>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</si>
  <si>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</si>
  <si>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</si>
  <si>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</si>
  <si>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</si>
  <si>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</si>
  <si>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</si>
  <si>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</si>
  <si>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</si>
  <si>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</si>
  <si>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</si>
  <si>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</si>
  <si>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</si>
  <si>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</si>
  <si>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</si>
  <si>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</si>
  <si>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</si>
  <si>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</si>
  <si>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</si>
  <si>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</si>
  <si>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</si>
  <si>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</si>
  <si>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</si>
  <si>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</si>
  <si>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</si>
  <si>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</si>
  <si>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</si>
  <si>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</si>
  <si>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</si>
  <si>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</si>
  <si>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</si>
  <si>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</si>
  <si>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</si>
  <si>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</si>
  <si>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</si>
  <si>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</si>
  <si>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</si>
  <si>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</si>
  <si>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</si>
  <si>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</si>
  <si>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</si>
  <si>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</si>
  <si>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</si>
  <si>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</si>
  <si>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</si>
  <si>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</si>
  <si>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</si>
  <si>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</si>
  <si>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</si>
  <si>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</si>
  <si>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</si>
  <si>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</si>
  <si>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</si>
  <si>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</si>
  <si>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</si>
  <si>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</si>
  <si>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</si>
  <si>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</si>
  <si>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</si>
  <si>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</si>
  <si>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</si>
  <si>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</si>
  <si>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</si>
  <si>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</si>
  <si>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</si>
  <si>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</si>
  <si>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</si>
  <si>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</si>
  <si>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</si>
  <si>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</si>
  <si>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</si>
  <si>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</si>
  <si>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</si>
  <si>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</si>
  <si>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</si>
  <si>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</si>
  <si>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</si>
  <si>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</si>
  <si>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</si>
  <si>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</si>
  <si>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</si>
  <si>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</si>
  <si>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</si>
  <si>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</si>
  <si>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</si>
  <si>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</si>
  <si>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</si>
  <si>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</si>
  <si>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</si>
  <si>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</si>
  <si>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</si>
  <si>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</si>
  <si>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</si>
  <si>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</si>
  <si>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</si>
  <si>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</si>
  <si>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</si>
  <si>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</si>
  <si>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</si>
  <si>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</si>
  <si>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</si>
  <si>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</si>
  <si>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</si>
  <si>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</si>
  <si>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</si>
  <si>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</si>
  <si>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</si>
  <si>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</si>
  <si>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</si>
  <si>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</si>
  <si>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</si>
  <si>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</si>
  <si>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</si>
  <si>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</si>
  <si>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</si>
  <si>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</si>
  <si>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</si>
  <si>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</si>
  <si>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</si>
  <si>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</si>
  <si>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</si>
  <si>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</si>
  <si>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</si>
  <si>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</si>
  <si>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</si>
  <si>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</si>
  <si>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</si>
  <si>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</si>
  <si>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</si>
  <si>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</si>
  <si>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</si>
  <si>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</si>
  <si>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</si>
  <si>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</si>
  <si>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</si>
  <si>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</si>
  <si>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</si>
  <si>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</si>
  <si>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</si>
  <si>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</si>
  <si>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</si>
  <si>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</si>
  <si>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</si>
  <si>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</si>
  <si>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</si>
  <si>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</si>
  <si>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</si>
  <si>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</si>
  <si>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</si>
  <si>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</si>
  <si>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</si>
  <si>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</si>
  <si>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</si>
  <si>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</si>
  <si>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</si>
  <si>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</si>
  <si>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</si>
  <si>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</si>
  <si>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</si>
  <si>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</si>
  <si>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</si>
  <si>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</si>
  <si>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</si>
  <si>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</si>
  <si>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</si>
  <si>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</si>
  <si>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</si>
  <si>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</si>
  <si>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</si>
  <si>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</si>
  <si>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</si>
  <si>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</si>
  <si>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</si>
  <si>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</si>
  <si>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</si>
  <si>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</si>
  <si>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</si>
  <si>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</si>
  <si>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</si>
  <si>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</si>
  <si>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</si>
  <si>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</si>
  <si>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</si>
  <si>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</si>
  <si>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</si>
  <si>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</si>
  <si>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</si>
  <si>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</si>
  <si>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</si>
  <si>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</si>
  <si>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</si>
  <si>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</si>
  <si>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</si>
  <si>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</si>
  <si>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</si>
  <si>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</si>
  <si>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</si>
  <si>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</si>
  <si>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</si>
  <si>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</si>
  <si>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</si>
  <si>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</si>
  <si>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</si>
  <si>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</si>
  <si>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</si>
  <si>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</si>
  <si>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</si>
  <si>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</si>
  <si>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</si>
  <si>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</si>
  <si>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</si>
  <si>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</si>
  <si>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</si>
  <si>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</si>
  <si>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</si>
  <si>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</si>
  <si>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</si>
  <si>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</si>
  <si>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</si>
  <si>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</si>
  <si>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</si>
  <si>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</si>
  <si>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</si>
  <si>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</si>
  <si>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</si>
  <si>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</si>
  <si>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</si>
  <si>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</si>
  <si>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</si>
  <si>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</si>
  <si>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</si>
  <si>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</si>
  <si>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</si>
  <si>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</si>
  <si>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</si>
  <si>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</si>
  <si>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</si>
  <si>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</si>
  <si>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</si>
  <si>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</si>
  <si>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</si>
  <si>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</si>
  <si>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</si>
  <si>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</si>
  <si>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</si>
  <si>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</si>
  <si>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</si>
  <si>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</si>
  <si>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</si>
  <si>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</si>
  <si>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</si>
  <si>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</si>
  <si>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</si>
  <si>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</si>
  <si>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</si>
  <si>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</si>
  <si>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</si>
  <si>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</si>
  <si>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</si>
  <si>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</si>
  <si>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</si>
  <si>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</si>
  <si>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</si>
  <si>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</si>
  <si>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</si>
  <si>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</si>
  <si>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</si>
  <si>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</si>
  <si>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</si>
  <si>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</si>
  <si>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</si>
  <si>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</si>
  <si>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</si>
  <si>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</si>
  <si>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</si>
  <si>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</si>
  <si>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</si>
  <si>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</si>
  <si>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</si>
  <si>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</si>
  <si>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</si>
  <si>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</si>
  <si>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</si>
  <si>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</si>
  <si>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</si>
  <si>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</si>
  <si>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</si>
  <si>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</si>
  <si>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</si>
  <si>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</si>
  <si>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</si>
  <si>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</si>
  <si>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</si>
  <si>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</si>
  <si>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</si>
  <si>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</si>
  <si>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</si>
  <si>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</si>
  <si>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</si>
  <si>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</si>
  <si>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</si>
  <si>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</si>
  <si>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</si>
  <si>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</si>
  <si>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</si>
  <si>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</si>
  <si>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</si>
  <si>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</si>
  <si>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</si>
  <si>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</si>
  <si>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</si>
  <si>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</si>
  <si>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</si>
  <si>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</si>
  <si>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</si>
  <si>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</si>
  <si>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</si>
  <si>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</si>
  <si>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</si>
  <si>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</si>
  <si>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</si>
  <si>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</si>
  <si>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</si>
  <si>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</si>
  <si>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</si>
  <si>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</si>
  <si>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</si>
  <si>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</si>
  <si>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</si>
  <si>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</si>
  <si>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</si>
  <si>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</si>
  <si>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</si>
  <si>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</si>
  <si>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</si>
  <si>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</si>
  <si>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</si>
  <si>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</si>
  <si>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</si>
  <si>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</si>
  <si>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</si>
  <si>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</si>
  <si>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</si>
  <si>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</si>
  <si>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</si>
  <si>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</si>
  <si>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</si>
  <si>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</si>
  <si>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</si>
  <si>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</si>
  <si>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</si>
  <si>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</si>
  <si>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</si>
  <si>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</si>
  <si>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</si>
  <si>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</si>
  <si>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</si>
  <si>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</si>
  <si>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</si>
  <si>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</si>
  <si>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</si>
  <si>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</si>
  <si>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</si>
  <si>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</si>
  <si>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</si>
  <si>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</si>
  <si>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</si>
  <si>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</si>
  <si>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</si>
  <si>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</si>
  <si>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</si>
  <si>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</si>
  <si>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</si>
  <si>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</si>
  <si>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</si>
  <si>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</si>
  <si>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</si>
  <si>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</si>
  <si>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</si>
  <si>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</si>
  <si>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</si>
  <si>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</si>
  <si>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</si>
  <si>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</si>
  <si>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</si>
  <si>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</si>
  <si>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</si>
  <si>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</si>
  <si>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</si>
  <si>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</si>
  <si>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</si>
  <si>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</si>
  <si>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</si>
  <si>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</si>
  <si>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</si>
  <si>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</si>
  <si>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</si>
  <si>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</si>
  <si>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</si>
  <si>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</si>
  <si>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</si>
  <si>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</si>
  <si>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</si>
  <si>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</si>
  <si>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</si>
  <si>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</si>
  <si>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</si>
  <si>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</si>
  <si>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</si>
  <si>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</si>
  <si>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</si>
  <si>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</si>
  <si>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</si>
  <si>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</si>
  <si>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</si>
  <si>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</si>
  <si>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</si>
  <si>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</si>
  <si>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</si>
  <si>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</si>
  <si>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</si>
  <si>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</si>
  <si>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</si>
  <si>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</si>
  <si>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</si>
  <si>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</si>
  <si>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</si>
  <si>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</si>
  <si>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</si>
  <si>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</si>
  <si>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</si>
  <si>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</si>
  <si>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</si>
  <si>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</si>
  <si>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</si>
  <si>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</si>
  <si>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</si>
  <si>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</si>
  <si>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</si>
  <si>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</si>
  <si>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</si>
  <si>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</si>
  <si>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</si>
  <si>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</si>
  <si>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</si>
  <si>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</si>
  <si>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</si>
  <si>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</si>
  <si>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</si>
  <si>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</si>
  <si>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</si>
  <si>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</si>
  <si>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</si>
  <si>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</si>
  <si>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</si>
  <si>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</si>
  <si>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</si>
  <si>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</si>
  <si>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</si>
  <si>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</si>
  <si>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</si>
  <si>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</si>
  <si>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</si>
  <si>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</si>
  <si>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</si>
  <si>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</si>
  <si>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</si>
  <si>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</si>
  <si>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</si>
  <si>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</si>
  <si>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</si>
  <si>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</si>
  <si>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</si>
  <si>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</si>
  <si>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</si>
  <si>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</si>
  <si>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</si>
  <si>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</si>
  <si>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</si>
  <si>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</si>
  <si>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</si>
  <si>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</si>
  <si>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</si>
  <si>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</si>
  <si>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</si>
  <si>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</si>
  <si>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</si>
  <si>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</si>
  <si>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</si>
  <si>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</si>
  <si>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</si>
  <si>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</si>
  <si>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</si>
  <si>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</si>
  <si>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</si>
  <si>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</si>
  <si>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</si>
  <si>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</si>
  <si>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</si>
  <si>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</si>
  <si>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</si>
  <si>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</si>
  <si>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</si>
  <si>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</si>
  <si>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</si>
  <si>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</si>
  <si>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</si>
  <si>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</si>
  <si>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</si>
  <si>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</si>
  <si>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</si>
  <si>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</si>
  <si>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</si>
  <si>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</si>
  <si>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</si>
  <si>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</si>
  <si>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</si>
  <si>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</si>
  <si>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</si>
  <si>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</si>
  <si>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</si>
  <si>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</si>
  <si>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</si>
  <si>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</si>
  <si>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</si>
  <si>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</si>
  <si>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</si>
  <si>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</si>
  <si>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</si>
  <si>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</si>
  <si>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</si>
  <si>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</si>
  <si>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</si>
  <si>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</si>
  <si>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</si>
  <si>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</si>
  <si>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</si>
  <si>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</si>
  <si>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</si>
  <si>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</si>
  <si>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</si>
  <si>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</si>
  <si>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</si>
  <si>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</si>
  <si>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</si>
  <si>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</si>
  <si>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</si>
  <si>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</si>
  <si>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</si>
  <si>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</si>
  <si>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</si>
  <si>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</si>
  <si>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</si>
  <si>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</si>
  <si>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</si>
  <si>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</si>
  <si>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</si>
  <si>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</si>
  <si>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</si>
  <si>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</si>
  <si>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</si>
  <si>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</si>
  <si>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</si>
  <si>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</si>
  <si>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</si>
  <si>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</si>
  <si>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</si>
  <si>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</si>
  <si>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</si>
  <si>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</si>
  <si>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</si>
  <si>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</si>
  <si>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</si>
  <si>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</si>
  <si>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</si>
  <si>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</si>
  <si>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</si>
  <si>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</si>
  <si>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</si>
  <si>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</si>
  <si>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</si>
  <si>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</si>
  <si>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</si>
  <si>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</si>
  <si>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</si>
  <si>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</si>
  <si>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</si>
  <si>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</si>
  <si>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</si>
  <si>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</si>
  <si>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</si>
  <si>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</si>
  <si>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</si>
  <si>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</si>
  <si>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</si>
  <si>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</si>
  <si>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</si>
  <si>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</si>
  <si>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</si>
  <si>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</si>
  <si>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</si>
  <si>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</si>
  <si>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</si>
  <si>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</si>
  <si>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</si>
  <si>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</si>
  <si>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</si>
  <si>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</si>
  <si>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</si>
  <si>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</si>
  <si>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</si>
  <si>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</si>
  <si>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</si>
  <si>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</si>
  <si>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</si>
  <si>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</si>
  <si>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</si>
  <si>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</si>
  <si>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</si>
  <si>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</si>
  <si>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</si>
  <si>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</si>
  <si>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</si>
  <si>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</si>
  <si>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</si>
  <si>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</si>
  <si>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</si>
  <si>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</si>
  <si>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</si>
  <si>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</si>
  <si>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</si>
  <si>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</si>
  <si>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</si>
  <si>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</si>
  <si>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</si>
  <si>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</si>
  <si>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</si>
  <si>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</si>
  <si>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</si>
  <si>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</si>
  <si>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</si>
  <si>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</si>
  <si>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</si>
  <si>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</si>
  <si>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</si>
  <si>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</si>
  <si>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</si>
  <si>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</si>
  <si>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</si>
  <si>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</si>
  <si>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</si>
  <si>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</si>
  <si>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</si>
  <si>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</si>
  <si>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</si>
  <si>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</si>
  <si>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</si>
  <si>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</si>
  <si>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</si>
  <si>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</si>
  <si>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</si>
  <si>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</si>
  <si>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</si>
  <si>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</si>
  <si>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</si>
  <si>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</si>
  <si>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</si>
  <si>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</si>
  <si>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</si>
  <si>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</si>
  <si>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</si>
  <si>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</si>
  <si>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</si>
  <si>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</si>
  <si>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</si>
  <si>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</si>
  <si>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</si>
  <si>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</si>
  <si>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</si>
  <si>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</si>
  <si>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</si>
  <si>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</si>
  <si>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</si>
  <si>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</si>
  <si>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</si>
  <si>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</si>
  <si>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</si>
  <si>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</si>
  <si>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</si>
  <si>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</si>
  <si>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</si>
  <si>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</si>
  <si>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</si>
  <si>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</si>
  <si>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</si>
  <si>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</si>
  <si>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</si>
  <si>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</si>
  <si>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</si>
  <si>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</si>
  <si>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</si>
  <si>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</si>
  <si>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</si>
  <si>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</si>
  <si>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</si>
  <si>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</si>
  <si>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</si>
  <si>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</si>
  <si>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</si>
  <si>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</si>
  <si>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</si>
  <si>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</si>
  <si>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</si>
  <si>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</si>
  <si>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</si>
  <si>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</si>
  <si>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</si>
  <si>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</si>
  <si>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</si>
  <si>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</si>
  <si>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</si>
  <si>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</si>
  <si>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</si>
  <si>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</si>
  <si>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</si>
  <si>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</si>
  <si>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</si>
  <si>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</si>
  <si>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</si>
  <si>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</si>
  <si>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</si>
  <si>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</si>
  <si>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</si>
  <si>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</si>
  <si>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</si>
  <si>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</si>
  <si>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</si>
  <si>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</si>
  <si>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</si>
  <si>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</si>
  <si>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</si>
  <si>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</si>
  <si>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</si>
  <si>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</si>
  <si>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</si>
  <si>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</si>
  <si>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</si>
  <si>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</si>
  <si>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</si>
  <si>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</si>
  <si>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</si>
  <si>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</si>
  <si>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</si>
  <si>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</si>
  <si>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</si>
  <si>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</si>
  <si>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</si>
  <si>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</si>
  <si>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</si>
  <si>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</si>
  <si>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</si>
  <si>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</si>
  <si>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</si>
  <si>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</si>
  <si>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</si>
  <si>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</si>
  <si>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</si>
  <si>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</si>
  <si>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</si>
  <si>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</si>
  <si>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</si>
  <si>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</si>
  <si>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</si>
  <si>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</si>
  <si>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</si>
  <si>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</si>
  <si>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</si>
  <si>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</si>
  <si>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</si>
  <si>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</si>
  <si>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</si>
  <si>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</si>
  <si>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</si>
  <si>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</si>
  <si>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</si>
  <si>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</si>
  <si>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</si>
  <si>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</si>
  <si>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</si>
  <si>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</si>
  <si>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</si>
  <si>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</si>
  <si>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</si>
  <si>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</si>
  <si>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</si>
  <si>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</si>
  <si>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</si>
  <si>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</si>
  <si>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</si>
  <si>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</si>
  <si>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</si>
  <si>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</si>
  <si>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</si>
  <si>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</si>
  <si>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</si>
  <si>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</si>
  <si>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</si>
  <si>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</si>
  <si>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</si>
  <si>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</si>
  <si>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</si>
  <si>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</si>
  <si>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</si>
  <si>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</si>
  <si>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</si>
  <si>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</si>
  <si>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</si>
  <si>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</si>
  <si>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</si>
  <si>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</si>
  <si>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</si>
  <si>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</si>
  <si>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</si>
  <si>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</si>
  <si>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</si>
  <si>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</si>
  <si>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</si>
  <si>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</si>
  <si>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</si>
  <si>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</si>
  <si>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</si>
  <si>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</si>
  <si>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</si>
  <si>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</si>
  <si>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</si>
  <si>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</si>
  <si>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</si>
  <si>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</si>
  <si>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</si>
  <si>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</si>
  <si>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</si>
  <si>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</si>
  <si>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</si>
  <si>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</si>
  <si>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</si>
  <si>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</si>
  <si>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</si>
  <si>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</si>
  <si>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</si>
  <si>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</si>
  <si>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</si>
  <si>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</si>
  <si>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</si>
  <si>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</si>
  <si>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</si>
  <si>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</si>
  <si>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</si>
  <si>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</si>
  <si>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</si>
  <si>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</si>
  <si>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</si>
  <si>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</si>
  <si>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</si>
  <si>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</si>
  <si>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</si>
  <si>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</si>
  <si>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</si>
  <si>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</si>
  <si>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</si>
  <si>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</si>
  <si>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</si>
  <si>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</si>
  <si>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</si>
  <si>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</si>
  <si>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</si>
  <si>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</si>
  <si>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</si>
  <si>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</si>
  <si>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</si>
  <si>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</si>
  <si>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</si>
  <si>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</si>
  <si>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</si>
  <si>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</si>
  <si>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</si>
  <si>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</si>
  <si>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</si>
  <si>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</si>
  <si>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</si>
  <si>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</si>
  <si>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</si>
  <si>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</si>
  <si>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</si>
  <si>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</si>
  <si>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</si>
  <si>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</si>
  <si>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</si>
  <si>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</si>
  <si>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</si>
  <si>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</si>
  <si>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</si>
  <si>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</si>
  <si>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</si>
  <si>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</si>
  <si>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</si>
  <si>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</si>
  <si>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</si>
  <si>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</si>
  <si>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</si>
  <si>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</si>
  <si>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</si>
  <si>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</si>
  <si>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</si>
  <si>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</si>
  <si>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</si>
  <si>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</si>
  <si>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</si>
  <si>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</si>
  <si>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</si>
  <si>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</si>
  <si>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</si>
  <si>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</si>
  <si>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</si>
  <si>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</si>
  <si>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</si>
  <si>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</si>
  <si>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</si>
  <si>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</si>
  <si>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</si>
  <si>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</si>
  <si>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</si>
  <si>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</si>
  <si>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</si>
  <si>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</si>
  <si>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</si>
  <si>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</si>
  <si>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</si>
  <si>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</si>
  <si>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</si>
  <si>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</si>
  <si>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</si>
  <si>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</si>
  <si>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</si>
  <si>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</si>
  <si>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</si>
  <si>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</si>
  <si>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</si>
  <si>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</si>
  <si>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</si>
  <si>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</si>
  <si>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</si>
  <si>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</si>
  <si>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</si>
  <si>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</si>
  <si>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</si>
  <si>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</si>
  <si>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</si>
  <si>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</si>
  <si>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</si>
  <si>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</si>
  <si>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</si>
  <si>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</si>
  <si>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</si>
  <si>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</si>
  <si>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</si>
  <si>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</si>
  <si>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</si>
  <si>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</si>
  <si>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</si>
  <si>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</si>
  <si>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</si>
  <si>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</si>
  <si>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</si>
  <si>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</si>
  <si>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</si>
  <si>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</si>
  <si>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</si>
  <si>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</si>
  <si>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</si>
  <si>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</si>
  <si>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</si>
  <si>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</si>
  <si>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</si>
  <si>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</si>
  <si>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</si>
  <si>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</si>
  <si>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</si>
  <si>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</si>
  <si>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</si>
  <si>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</si>
  <si>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</si>
  <si>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</si>
  <si>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</si>
  <si>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</si>
  <si>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</si>
  <si>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</si>
  <si>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</si>
  <si>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</si>
  <si>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</si>
  <si>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</si>
  <si>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</si>
  <si>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</si>
  <si>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</si>
  <si>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</si>
  <si>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</si>
  <si>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</si>
  <si>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</si>
  <si>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</si>
  <si>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</si>
  <si>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</si>
  <si>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</si>
  <si>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</si>
  <si>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</si>
  <si>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</si>
  <si>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</si>
  <si>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</si>
  <si>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</si>
  <si>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</si>
  <si>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</si>
  <si>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</si>
  <si>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</si>
  <si>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</si>
  <si>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</si>
  <si>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</si>
  <si>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</si>
  <si>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</si>
  <si>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</si>
  <si>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</si>
  <si>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</si>
  <si>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</si>
  <si>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</si>
  <si>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</si>
  <si>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</si>
  <si>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</si>
  <si>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</si>
  <si>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</si>
  <si>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</si>
  <si>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</si>
  <si>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</si>
  <si>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</si>
  <si>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</si>
  <si>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</si>
  <si>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</si>
  <si>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</si>
  <si>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</si>
  <si>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</si>
  <si>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</si>
  <si>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</si>
  <si>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</si>
  <si>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</si>
  <si>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</si>
  <si>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</si>
  <si>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</si>
  <si>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</si>
  <si>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</si>
  <si>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</si>
  <si>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</si>
  <si>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</si>
  <si>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</si>
  <si>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</si>
  <si>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</si>
  <si>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</si>
  <si>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</si>
  <si>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</si>
  <si>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</si>
  <si>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</si>
  <si>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</si>
  <si>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</si>
  <si>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</si>
  <si>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</si>
  <si>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</si>
  <si>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</si>
  <si>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</si>
  <si>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</si>
  <si>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</si>
  <si>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</si>
  <si>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</si>
  <si>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</si>
  <si>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</si>
  <si>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</si>
  <si>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</si>
  <si>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</si>
  <si>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</si>
  <si>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</si>
  <si>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</si>
  <si>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</si>
  <si>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</si>
  <si>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</si>
  <si>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</si>
  <si>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</si>
  <si>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</si>
  <si>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</si>
  <si>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</si>
  <si>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</si>
  <si>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</si>
  <si>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</si>
  <si>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</si>
  <si>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</si>
  <si>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</si>
  <si>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</si>
  <si>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</si>
  <si>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</si>
  <si>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</si>
  <si>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</si>
  <si>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</si>
  <si>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</si>
  <si>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</si>
  <si>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</si>
  <si>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</si>
  <si>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</si>
  <si>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</si>
  <si>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</si>
  <si>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</si>
  <si>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</si>
  <si>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</si>
  <si>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</si>
  <si>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</si>
  <si>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</si>
  <si>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</si>
  <si>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</si>
  <si>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</si>
  <si>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</si>
  <si>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</si>
  <si>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</si>
  <si>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</si>
  <si>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</si>
  <si>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</si>
  <si>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</si>
  <si>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</si>
  <si>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</si>
  <si>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</si>
  <si>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</si>
  <si>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</si>
  <si>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</si>
  <si>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</si>
  <si>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</si>
  <si>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</si>
  <si>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</si>
  <si>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</si>
  <si>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</si>
  <si>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</si>
  <si>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</si>
  <si>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</si>
  <si>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</si>
  <si>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</si>
  <si>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</si>
  <si>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</si>
  <si>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</si>
  <si>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</si>
  <si>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</si>
  <si>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</si>
  <si>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</si>
  <si>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</si>
  <si>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</si>
  <si>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</si>
  <si>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</si>
  <si>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</si>
  <si>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</si>
  <si>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</si>
  <si>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</si>
  <si>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</si>
  <si>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</si>
  <si>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</si>
  <si>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</si>
  <si>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</si>
  <si>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</si>
  <si>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</si>
  <si>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</si>
  <si>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</si>
  <si>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</si>
  <si>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</si>
  <si>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</si>
  <si>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</si>
  <si>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</si>
  <si>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</si>
  <si>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</si>
  <si>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</si>
  <si>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</si>
  <si>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</si>
  <si>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</si>
  <si>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</si>
  <si>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</si>
  <si>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</si>
  <si>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</si>
  <si>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</si>
  <si>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</si>
  <si>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</si>
  <si>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</si>
  <si>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</si>
  <si>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</si>
  <si>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</si>
  <si>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</si>
  <si>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</si>
  <si>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</si>
  <si>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</si>
  <si>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</si>
  <si>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</si>
  <si>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</si>
  <si>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</si>
  <si>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</si>
  <si>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</si>
  <si>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</si>
  <si>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</si>
  <si>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</si>
  <si>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</si>
  <si>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</si>
  <si>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</si>
  <si>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</si>
  <si>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</si>
  <si>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</si>
  <si>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</si>
  <si>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</si>
  <si>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</si>
  <si>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</si>
  <si>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</si>
  <si>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</si>
  <si>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</si>
  <si>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</si>
  <si>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</si>
  <si>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</si>
  <si>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</si>
  <si>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</si>
  <si>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</si>
  <si>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</si>
  <si>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</si>
  <si>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</si>
  <si>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</si>
  <si>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</si>
  <si>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</si>
  <si>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</si>
  <si>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</si>
  <si>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</si>
  <si>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</si>
  <si>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</si>
  <si>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</si>
  <si>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</si>
  <si>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</si>
  <si>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</si>
  <si>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</si>
  <si>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</si>
  <si>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</si>
  <si>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</si>
  <si>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</si>
  <si>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</si>
  <si>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</si>
  <si>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</si>
  <si>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</si>
  <si>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</si>
  <si>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</si>
  <si>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</si>
  <si>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</si>
  <si>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</si>
  <si>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</si>
  <si>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</si>
  <si>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</si>
  <si>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</si>
  <si>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</si>
  <si>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</si>
  <si>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</si>
  <si>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</si>
  <si>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</si>
  <si>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</si>
  <si>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</si>
  <si>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</si>
  <si>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</si>
  <si>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</si>
  <si>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</si>
  <si>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</si>
  <si>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</si>
  <si>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</si>
  <si>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</si>
  <si>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</si>
  <si>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</si>
  <si>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</si>
  <si>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</si>
  <si>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</si>
  <si>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</si>
  <si>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</si>
  <si>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</si>
  <si>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</si>
  <si>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</si>
  <si>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</si>
  <si>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</si>
  <si>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</si>
  <si>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</si>
  <si>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</si>
  <si>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</si>
  <si>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</si>
  <si>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</si>
  <si>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</si>
  <si>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</si>
  <si>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</si>
  <si>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</si>
  <si>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</si>
  <si>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</si>
  <si>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</si>
  <si>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</si>
  <si>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</si>
  <si>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</si>
  <si>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</si>
  <si>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</si>
  <si>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</si>
  <si>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</si>
  <si>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</si>
  <si>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</si>
  <si>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</si>
  <si>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</si>
  <si>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</si>
  <si>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</si>
  <si>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</si>
  <si>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</si>
  <si>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</si>
  <si>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</si>
  <si>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</si>
  <si>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</si>
  <si>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</si>
  <si>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</si>
  <si>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</si>
  <si>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</si>
  <si>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</si>
  <si>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</si>
  <si>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</si>
  <si>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</si>
  <si>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</si>
  <si>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</si>
  <si>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</si>
  <si>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</si>
  <si>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</si>
  <si>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</si>
  <si>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</si>
  <si>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</si>
  <si>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</si>
  <si>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</si>
  <si>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</si>
  <si>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</si>
  <si>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</si>
  <si>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</si>
  <si>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</si>
  <si>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</si>
  <si>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</si>
  <si>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</si>
  <si>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</si>
  <si>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</si>
  <si>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</si>
  <si>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</si>
  <si>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</si>
  <si>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</si>
  <si>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</si>
  <si>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</si>
  <si>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</si>
  <si>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</si>
  <si>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</si>
  <si>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</si>
  <si>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</si>
  <si>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</si>
  <si>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</si>
  <si>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</si>
  <si>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</si>
  <si>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</si>
  <si>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</si>
  <si>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</si>
  <si>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</si>
  <si>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</si>
  <si>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</si>
  <si>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</si>
  <si>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</si>
  <si>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</si>
  <si>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</si>
  <si>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</si>
  <si>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</si>
  <si>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</si>
  <si>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</si>
  <si>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</si>
  <si>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</si>
  <si>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</si>
  <si>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</si>
  <si>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</si>
  <si>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</si>
  <si>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</si>
  <si>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</si>
  <si>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</si>
  <si>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</si>
  <si>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</si>
  <si>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</si>
  <si>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</si>
  <si>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</si>
  <si>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</si>
  <si>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</si>
  <si>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</si>
  <si>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</si>
  <si>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</si>
  <si>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</si>
  <si>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</si>
  <si>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</si>
  <si>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</si>
  <si>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</si>
  <si>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</si>
  <si>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</si>
  <si>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</si>
  <si>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</si>
  <si>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</si>
  <si>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</si>
  <si>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</si>
  <si>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</si>
  <si>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</si>
  <si>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</si>
  <si>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</si>
  <si>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</si>
  <si>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</si>
  <si>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</si>
  <si>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</si>
  <si>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</si>
  <si>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</si>
  <si>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</si>
  <si>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</si>
  <si>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</si>
  <si>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</si>
  <si>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</si>
  <si>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</si>
  <si>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</si>
  <si>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</si>
  <si>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</si>
  <si>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</si>
  <si>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</si>
  <si>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</si>
  <si>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</si>
  <si>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</si>
  <si>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</si>
  <si>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</si>
  <si>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</si>
  <si>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</si>
  <si>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</si>
  <si>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</si>
  <si>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</si>
  <si>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</si>
  <si>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</si>
  <si>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</si>
  <si>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</si>
  <si>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</si>
  <si>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</si>
  <si>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</si>
  <si>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</si>
  <si>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</si>
  <si>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</si>
  <si>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</si>
  <si>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</si>
  <si>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</si>
  <si>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</si>
  <si>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</si>
  <si>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</si>
  <si>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</si>
  <si>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</si>
  <si>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</si>
  <si>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</si>
  <si>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</si>
  <si>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</si>
  <si>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</si>
  <si>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</si>
  <si>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</si>
  <si>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</si>
  <si>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</si>
  <si>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</si>
  <si>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</si>
  <si>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</si>
  <si>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</si>
  <si>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</si>
  <si>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</si>
  <si>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</si>
  <si>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</si>
  <si>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</si>
  <si>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</si>
  <si>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</si>
  <si>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</si>
  <si>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</si>
  <si>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</si>
  <si>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</si>
  <si>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</si>
  <si>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</si>
  <si>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</si>
  <si>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</si>
  <si>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</si>
  <si>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</si>
  <si>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</si>
  <si>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</si>
  <si>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</si>
  <si>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</si>
  <si>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</si>
  <si>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</si>
  <si>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</si>
  <si>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</si>
  <si>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</si>
  <si>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</si>
  <si>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</si>
  <si>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</si>
  <si>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</si>
  <si>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</si>
  <si>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</si>
  <si>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</si>
  <si>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</si>
  <si>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</si>
  <si>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</si>
  <si>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</si>
  <si>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</si>
  <si>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</si>
  <si>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</si>
  <si>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</si>
  <si>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</si>
  <si>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</si>
  <si>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</si>
  <si>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</si>
  <si>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</si>
  <si>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</si>
  <si>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</si>
  <si>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</si>
  <si>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</si>
  <si>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</si>
  <si>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</si>
  <si>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</si>
  <si>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</si>
  <si>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</si>
  <si>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</si>
  <si>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</si>
  <si>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</si>
  <si>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</si>
  <si>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</si>
  <si>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</si>
  <si>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</si>
  <si>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</si>
  <si>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</si>
  <si>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</si>
  <si>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</si>
  <si>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</si>
  <si>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</si>
  <si>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</si>
  <si>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</si>
  <si>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</si>
  <si>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</si>
  <si>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</si>
  <si>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</si>
  <si>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</si>
  <si>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</si>
  <si>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</si>
  <si>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</si>
  <si>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</si>
  <si>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</si>
  <si>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</si>
  <si>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</si>
  <si>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</si>
  <si>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</si>
  <si>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</si>
  <si>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</si>
  <si>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</si>
  <si>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</si>
  <si>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</si>
  <si>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</si>
  <si>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</si>
  <si>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</si>
  <si>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</si>
  <si>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</si>
  <si>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</si>
  <si>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</si>
  <si>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</si>
  <si>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</si>
  <si>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</si>
  <si>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</si>
  <si>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</si>
  <si>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</si>
  <si>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</si>
  <si>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</si>
  <si>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</si>
  <si>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</si>
  <si>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</si>
  <si>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</si>
  <si>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</si>
  <si>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</si>
  <si>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</si>
  <si>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</si>
  <si>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</si>
  <si>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</si>
  <si>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</si>
  <si>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</si>
  <si>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</si>
  <si>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</si>
  <si>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</si>
  <si>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</si>
  <si>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</si>
  <si>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</si>
  <si>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</si>
  <si>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</si>
  <si>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</si>
  <si>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</si>
  <si>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</si>
  <si>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</si>
  <si>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</si>
  <si>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</si>
  <si>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</si>
  <si>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</si>
  <si>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</si>
  <si>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</si>
  <si>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</si>
  <si>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</si>
  <si>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</si>
  <si>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</si>
  <si>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</si>
  <si>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</si>
  <si>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</si>
  <si>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</si>
  <si>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</si>
  <si>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</si>
  <si>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</si>
  <si>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</si>
  <si>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</si>
  <si>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</si>
  <si>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</si>
  <si>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</si>
  <si>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</si>
  <si>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</si>
  <si>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</si>
  <si>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</si>
  <si>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</si>
  <si>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</si>
  <si>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</si>
  <si>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</si>
  <si>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</si>
  <si>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</si>
  <si>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</si>
  <si>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</si>
  <si>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</si>
  <si>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</si>
  <si>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</si>
  <si>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</si>
  <si>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</si>
  <si>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</si>
  <si>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</si>
  <si>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</si>
  <si>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</si>
  <si>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</si>
  <si>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</si>
  <si>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</si>
  <si>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</si>
  <si>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</si>
  <si>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</si>
  <si>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</si>
  <si>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</si>
  <si>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</si>
  <si>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</si>
  <si>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</si>
  <si>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</si>
  <si>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</si>
  <si>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</si>
  <si>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</si>
  <si>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</si>
  <si>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</si>
  <si>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</si>
  <si>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</si>
  <si>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</si>
  <si>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</si>
  <si>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</si>
  <si>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</si>
  <si>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</si>
  <si>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</si>
  <si>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</si>
  <si>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</si>
  <si>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</si>
  <si>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</si>
  <si>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</si>
  <si>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</si>
  <si>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</si>
  <si>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</si>
  <si>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</si>
  <si>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</si>
  <si>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</si>
  <si>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</si>
  <si>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</si>
  <si>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</si>
  <si>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</si>
  <si>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</si>
  <si>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</si>
  <si>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</si>
  <si>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</si>
  <si>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</si>
  <si>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</si>
  <si>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</si>
  <si>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</si>
  <si>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</si>
  <si>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</si>
  <si>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</si>
  <si>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</si>
  <si>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</si>
  <si>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</si>
  <si>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</si>
  <si>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</si>
  <si>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</si>
  <si>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</si>
  <si>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</si>
  <si>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</si>
  <si>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</si>
  <si>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</si>
  <si>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</si>
  <si>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</si>
  <si>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</si>
  <si>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</si>
  <si>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</si>
  <si>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</si>
  <si>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</si>
  <si>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</si>
  <si>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</si>
  <si>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</si>
  <si>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</si>
  <si>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</si>
  <si>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</si>
  <si>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</si>
  <si>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</si>
  <si>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</si>
  <si>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</si>
  <si>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</si>
  <si>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</si>
  <si>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</si>
  <si>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</si>
  <si>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</si>
  <si>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</si>
  <si>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</si>
  <si>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</si>
  <si>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</si>
  <si>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</si>
  <si>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</si>
  <si>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</si>
  <si>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</si>
  <si>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</si>
  <si>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</si>
  <si>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</si>
  <si>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</si>
  <si>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</si>
  <si>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</si>
  <si>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</si>
  <si>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</si>
  <si>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</si>
  <si>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</si>
  <si>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</si>
  <si>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</si>
  <si>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</si>
  <si>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</si>
  <si>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</si>
  <si>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</si>
  <si>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</si>
  <si>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</si>
  <si>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</si>
  <si>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</si>
  <si>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</si>
  <si>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</si>
  <si>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</si>
  <si>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</si>
  <si>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</si>
  <si>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</si>
  <si>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</si>
  <si>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</si>
  <si>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</si>
  <si>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</si>
  <si>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</si>
  <si>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</si>
  <si>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</si>
  <si>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</si>
  <si>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</si>
  <si>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</si>
  <si>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</si>
  <si>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</si>
  <si>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</si>
  <si>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</si>
  <si>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</si>
  <si>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</si>
  <si>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</si>
  <si>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</si>
  <si>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</si>
  <si>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</si>
  <si>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</si>
  <si>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</si>
  <si>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</si>
  <si>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</si>
  <si>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</si>
  <si>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</si>
  <si>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</si>
  <si>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</si>
  <si>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</si>
  <si>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</si>
  <si>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</si>
  <si>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</si>
  <si>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</si>
  <si>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</si>
  <si>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</si>
  <si>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</si>
  <si>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</si>
  <si>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</si>
  <si>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</si>
  <si>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</si>
  <si>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</si>
  <si>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</si>
  <si>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</si>
  <si>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</si>
  <si>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</si>
  <si>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</si>
  <si>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</si>
  <si>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</si>
  <si>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</si>
  <si>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</si>
  <si>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</si>
  <si>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</si>
  <si>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</si>
  <si>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</si>
  <si>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</si>
  <si>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</si>
  <si>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</si>
  <si>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</si>
  <si>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</si>
  <si>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</si>
  <si>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</si>
  <si>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</si>
  <si>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</si>
  <si>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</si>
  <si>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</si>
  <si>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</si>
  <si>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</si>
  <si>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</si>
  <si>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</si>
  <si>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</si>
  <si>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</si>
  <si>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</si>
  <si>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</si>
  <si>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</si>
  <si>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</si>
  <si>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</si>
  <si>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</si>
  <si>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</si>
  <si>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</si>
  <si>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</si>
  <si>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</si>
  <si>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</si>
  <si>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</si>
  <si>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</si>
  <si>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</si>
  <si>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</si>
  <si>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</si>
  <si>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</si>
  <si>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</si>
  <si>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</si>
  <si>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</si>
  <si>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</si>
  <si>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</si>
  <si>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</si>
  <si>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</si>
  <si>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</si>
  <si>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</si>
  <si>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</si>
  <si>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</si>
  <si>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</si>
  <si>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</si>
  <si>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</si>
  <si>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</si>
  <si>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</si>
  <si>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</si>
  <si>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</si>
  <si>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</si>
  <si>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</si>
  <si>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</si>
  <si>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</si>
  <si>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</si>
  <si>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</si>
  <si>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</si>
  <si>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</si>
  <si>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</si>
  <si>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</si>
  <si>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</si>
  <si>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</si>
  <si>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</si>
  <si>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</si>
  <si>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</si>
  <si>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</si>
  <si>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</si>
  <si>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</si>
  <si>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</si>
  <si>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</si>
  <si>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</si>
  <si>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</si>
  <si>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</si>
  <si>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</si>
  <si>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</si>
  <si>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</si>
  <si>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</si>
  <si>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</si>
  <si>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</si>
  <si>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</si>
  <si>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</si>
  <si>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</si>
  <si>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</si>
  <si>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</si>
  <si>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</si>
  <si>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</si>
  <si>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</si>
  <si>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</si>
  <si>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</si>
  <si>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</si>
  <si>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</si>
  <si>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</si>
  <si>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</si>
  <si>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</si>
  <si>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</si>
  <si>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</si>
  <si>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</si>
  <si>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</si>
  <si>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</si>
  <si>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</si>
  <si>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</si>
  <si>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</si>
  <si>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</si>
  <si>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</si>
  <si>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</si>
  <si>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</si>
  <si>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</si>
  <si>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</si>
  <si>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</si>
  <si>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</si>
  <si>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</si>
  <si>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</si>
  <si>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</si>
  <si>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</si>
  <si>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</si>
  <si>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</si>
  <si>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</si>
  <si>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</si>
  <si>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</si>
  <si>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</si>
  <si>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</si>
  <si>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</si>
  <si>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</si>
  <si>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</si>
  <si>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</si>
  <si>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</si>
  <si>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</si>
  <si>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</si>
  <si>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</si>
  <si>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</si>
  <si>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</si>
  <si>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</si>
  <si>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</si>
  <si>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</si>
  <si>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</si>
  <si>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</si>
  <si>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</si>
  <si>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</si>
  <si>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</si>
  <si>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</si>
  <si>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</si>
  <si>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</si>
  <si>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</si>
  <si>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</si>
  <si>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</si>
  <si>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</si>
  <si>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</si>
  <si>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</si>
  <si>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</si>
  <si>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</si>
  <si>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</si>
  <si>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</si>
  <si>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</si>
  <si>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</si>
  <si>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</si>
  <si>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</si>
  <si>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</si>
  <si>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</si>
  <si>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</si>
  <si>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</si>
  <si>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</si>
  <si>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</si>
  <si>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</si>
  <si>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</si>
  <si>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</si>
  <si>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</si>
  <si>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</si>
  <si>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</si>
  <si>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</si>
  <si>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</si>
  <si>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</si>
  <si>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</si>
  <si>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</si>
  <si>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</si>
  <si>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</si>
  <si>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</si>
  <si>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</si>
  <si>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</si>
  <si>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</si>
  <si>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</si>
  <si>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</si>
  <si>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</si>
  <si>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</si>
  <si>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</si>
  <si>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</si>
  <si>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</si>
  <si>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</si>
  <si>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</si>
  <si>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</si>
  <si>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</si>
  <si>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</si>
  <si>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</si>
  <si>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</si>
  <si>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</si>
  <si>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</si>
  <si>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</si>
  <si>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</si>
  <si>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</si>
  <si>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</si>
  <si>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</si>
  <si>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</si>
  <si>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</si>
  <si>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</si>
  <si>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</si>
  <si>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</si>
  <si>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</si>
  <si>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</si>
  <si>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</si>
  <si>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</si>
  <si>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</si>
  <si>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</si>
  <si>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</si>
  <si>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</si>
  <si>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</si>
  <si>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</si>
  <si>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</si>
  <si>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</si>
  <si>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</si>
  <si>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</si>
  <si>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</si>
  <si>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</si>
  <si>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</si>
  <si>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</si>
  <si>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</si>
  <si>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</si>
  <si>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</si>
  <si>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</si>
  <si>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</si>
  <si>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</si>
  <si>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</si>
  <si>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</si>
  <si>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</si>
  <si>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</si>
  <si>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</si>
  <si>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</si>
  <si>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</si>
  <si>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</si>
  <si>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</si>
  <si>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</si>
  <si>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</si>
  <si>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</si>
  <si>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</si>
  <si>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</si>
  <si>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</si>
  <si>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</si>
  <si>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</si>
  <si>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</si>
  <si>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</si>
  <si>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</si>
  <si>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</si>
  <si>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</si>
  <si>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</si>
  <si>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</si>
  <si>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</si>
  <si>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</si>
  <si>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</si>
  <si>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</si>
  <si>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</si>
  <si>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</si>
  <si>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</si>
  <si>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</si>
  <si>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</si>
  <si>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</si>
  <si>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</si>
  <si>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</si>
  <si>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</si>
  <si>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</si>
  <si>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</si>
  <si>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</si>
  <si>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</si>
  <si>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</si>
  <si>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</si>
  <si>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</si>
  <si>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</si>
  <si>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</si>
  <si>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</si>
  <si>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</si>
  <si>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</si>
  <si>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</si>
  <si>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</si>
  <si>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</si>
  <si>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</si>
  <si>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</si>
  <si>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</si>
  <si>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</si>
  <si>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</si>
  <si>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</si>
  <si>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</si>
  <si>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</si>
  <si>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</si>
  <si>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</si>
  <si>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</si>
  <si>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</si>
  <si>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</si>
  <si>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</si>
  <si>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</si>
  <si>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</si>
  <si>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</si>
  <si>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</si>
  <si>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</si>
  <si>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</si>
  <si>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</si>
  <si>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</si>
  <si>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</si>
  <si>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</si>
  <si>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</si>
  <si>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</si>
  <si>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</si>
  <si>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</si>
  <si>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</si>
  <si>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</si>
  <si>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</si>
  <si>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</si>
  <si>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</si>
  <si>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</si>
  <si>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</si>
  <si>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</si>
  <si>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</si>
  <si>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</si>
  <si>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</si>
  <si>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</si>
  <si>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</si>
  <si>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</si>
  <si>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</si>
  <si>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</si>
  <si>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</si>
  <si>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</si>
  <si>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</si>
  <si>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</si>
  <si>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</si>
  <si>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</si>
  <si>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</si>
  <si>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</si>
  <si>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</si>
  <si>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</si>
  <si>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</si>
  <si>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</si>
  <si>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</si>
  <si>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</si>
  <si>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</si>
  <si>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</si>
  <si>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</si>
  <si>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</si>
  <si>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</si>
  <si>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</si>
  <si>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</si>
  <si>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</si>
  <si>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</si>
  <si>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</si>
  <si>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</si>
  <si>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</si>
  <si>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</si>
  <si>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</si>
  <si>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</si>
  <si>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</si>
  <si>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</si>
  <si>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</si>
  <si>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</si>
  <si>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</si>
  <si>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</si>
  <si>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</si>
  <si>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</si>
  <si>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</si>
  <si>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</si>
  <si>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</si>
  <si>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</si>
  <si>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</si>
  <si>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</si>
  <si>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</si>
  <si>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</si>
  <si>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</si>
  <si>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</si>
  <si>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</si>
  <si>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</si>
  <si>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</si>
  <si>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</si>
  <si>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</si>
  <si>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</si>
  <si>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</si>
  <si>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</si>
  <si>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</si>
  <si>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</si>
  <si>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</si>
  <si>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</si>
  <si>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</si>
  <si>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</si>
  <si>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</si>
  <si>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</si>
  <si>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</si>
  <si>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</si>
  <si>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</si>
  <si>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</si>
  <si>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</si>
  <si>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</si>
  <si>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</si>
  <si>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</si>
  <si>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</si>
  <si>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</si>
  <si>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</si>
  <si>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</si>
  <si>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</si>
  <si>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</si>
  <si>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</si>
  <si>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</si>
  <si>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</si>
  <si>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</si>
  <si>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</si>
  <si>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</si>
  <si>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</si>
  <si>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</si>
  <si>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</si>
  <si>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</si>
  <si>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</si>
  <si>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</si>
  <si>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</si>
  <si>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</si>
  <si>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</si>
  <si>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</si>
  <si>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</si>
  <si>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</si>
  <si>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</si>
  <si>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</si>
  <si>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</si>
  <si>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</si>
  <si>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</si>
  <si>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</si>
  <si>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</si>
  <si>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</si>
  <si>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</si>
  <si>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</si>
  <si>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</si>
  <si>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</si>
  <si>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</si>
  <si>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</si>
  <si>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</si>
  <si>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</si>
  <si>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</si>
  <si>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</si>
  <si>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</si>
  <si>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</si>
  <si>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</si>
  <si>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</si>
  <si>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</si>
  <si>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</si>
  <si>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</si>
  <si>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</si>
  <si>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</si>
  <si>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</si>
  <si>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</si>
  <si>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</si>
  <si>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</si>
  <si>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</si>
  <si>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</si>
  <si>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</si>
  <si>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</si>
  <si>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</si>
  <si>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</si>
  <si>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</si>
  <si>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</si>
  <si>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</si>
  <si>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</si>
  <si>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</si>
  <si>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</si>
  <si>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</si>
  <si>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</si>
  <si>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</si>
  <si>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</si>
  <si>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</si>
  <si>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</si>
  <si>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</si>
  <si>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</si>
  <si>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</si>
  <si>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</si>
  <si>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</si>
  <si>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</si>
  <si>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</si>
  <si>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</si>
  <si>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</si>
  <si>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</si>
  <si>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</si>
  <si>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</si>
  <si>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</si>
  <si>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</si>
  <si>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</si>
  <si>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</si>
  <si>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</si>
  <si>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</si>
  <si>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</si>
  <si>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</si>
  <si>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</si>
  <si>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</si>
  <si>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</si>
  <si>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</si>
  <si>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</si>
  <si>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</si>
  <si>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</si>
  <si>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</si>
  <si>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</si>
  <si>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</si>
  <si>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</si>
  <si>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</si>
  <si>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</si>
  <si>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</si>
  <si>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</si>
  <si>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</si>
  <si>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</si>
  <si>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</si>
  <si>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</si>
  <si>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</si>
  <si>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</si>
  <si>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</si>
  <si>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</si>
  <si>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</si>
  <si>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</si>
  <si>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</si>
  <si>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</si>
  <si>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</si>
  <si>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</si>
  <si>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</si>
  <si>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</si>
  <si>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</si>
  <si>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</si>
  <si>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</si>
  <si>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</si>
  <si>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</si>
  <si>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</si>
  <si>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</si>
  <si>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</si>
  <si>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</si>
  <si>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</si>
  <si>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</si>
  <si>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</si>
  <si>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</si>
  <si>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</si>
  <si>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</si>
  <si>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</si>
  <si>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</si>
  <si>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</si>
  <si>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</si>
  <si>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</si>
  <si>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</si>
  <si>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</si>
  <si>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</si>
  <si>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</si>
  <si>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</si>
  <si>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</si>
  <si>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</si>
  <si>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</si>
  <si>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</si>
  <si>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</si>
  <si>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</si>
  <si>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</si>
  <si>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</si>
  <si>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</si>
  <si>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</si>
  <si>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</si>
  <si>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</si>
  <si>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</si>
  <si>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</si>
  <si>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</si>
  <si>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</si>
  <si>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</si>
  <si>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</si>
  <si>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</si>
  <si>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</si>
  <si>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</si>
  <si>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</si>
  <si>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</si>
  <si>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</si>
  <si>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</si>
  <si>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</si>
  <si>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</si>
  <si>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</si>
  <si>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</si>
  <si>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</si>
  <si>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</si>
  <si>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</si>
  <si>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</si>
  <si>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</si>
  <si>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</si>
  <si>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</si>
  <si>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</si>
  <si>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</si>
  <si>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</si>
  <si>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</si>
  <si>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</si>
  <si>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</si>
  <si>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</si>
  <si>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</si>
  <si>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</si>
  <si>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</si>
  <si>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</si>
  <si>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</si>
  <si>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</si>
  <si>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</si>
  <si>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</si>
  <si>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</si>
  <si>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</si>
  <si>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</si>
  <si>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</si>
  <si>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</si>
  <si>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</si>
  <si>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</si>
  <si>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</si>
  <si>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</si>
  <si>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</si>
  <si>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</si>
  <si>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</si>
  <si>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</si>
  <si>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</si>
  <si>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</si>
  <si>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</si>
  <si>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</si>
  <si>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</si>
  <si>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</si>
  <si>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</si>
  <si>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</si>
  <si>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</si>
  <si>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</si>
  <si>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</si>
  <si>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</si>
  <si>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</si>
  <si>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</si>
  <si>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</si>
  <si>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</si>
  <si>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</si>
  <si>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</si>
  <si>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</si>
  <si>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</si>
  <si>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</si>
  <si>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</si>
  <si>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</si>
  <si>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</si>
  <si>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</si>
  <si>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</si>
  <si>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</si>
  <si>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</si>
  <si>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</si>
  <si>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</si>
  <si>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</si>
  <si>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</si>
  <si>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</si>
  <si>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</si>
  <si>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</si>
  <si>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</si>
  <si>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</si>
  <si>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</si>
  <si>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</si>
  <si>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</si>
  <si>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</si>
  <si>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</si>
  <si>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</si>
  <si>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</si>
  <si>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</si>
  <si>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</si>
  <si>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</si>
  <si>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</si>
  <si>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</si>
  <si>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</si>
  <si>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</si>
  <si>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</si>
  <si>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</si>
  <si>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</si>
  <si>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</si>
  <si>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</si>
  <si>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</si>
  <si>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</si>
  <si>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</si>
  <si>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</si>
  <si>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</si>
  <si>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</si>
  <si>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</si>
  <si>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</si>
  <si>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</si>
  <si>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</si>
  <si>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</si>
  <si>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</si>
  <si>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</si>
  <si>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</si>
  <si>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</si>
  <si>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</si>
  <si>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</si>
  <si>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</si>
  <si>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</si>
  <si>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</si>
  <si>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</si>
  <si>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</si>
  <si>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</si>
  <si>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</si>
  <si>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</si>
  <si>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</si>
  <si>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</si>
  <si>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</si>
  <si>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</si>
  <si>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</si>
  <si>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</si>
  <si>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</si>
  <si>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</si>
  <si>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</si>
  <si>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</si>
  <si>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</si>
  <si>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</si>
  <si>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</si>
  <si>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</si>
  <si>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</si>
  <si>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</si>
  <si>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</si>
  <si>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</si>
  <si>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</si>
  <si>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</si>
  <si>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</si>
  <si>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</si>
  <si>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</si>
  <si>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</si>
  <si>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</si>
  <si>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</si>
  <si>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</si>
  <si>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</si>
  <si>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</si>
  <si>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</si>
  <si>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</si>
  <si>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</si>
  <si>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</si>
  <si>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</si>
  <si>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</si>
  <si>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</si>
  <si>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</si>
  <si>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</si>
  <si>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</si>
  <si>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</si>
  <si>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</si>
  <si>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</si>
  <si>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</si>
  <si>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</si>
  <si>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</si>
  <si>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</si>
  <si>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</si>
  <si>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</si>
  <si>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</si>
  <si>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</si>
  <si>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</si>
  <si>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</si>
  <si>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</si>
  <si>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</si>
  <si>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</si>
  <si>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</si>
  <si>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</si>
  <si>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</si>
  <si>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</si>
  <si>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</si>
  <si>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</si>
  <si>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</si>
  <si>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</si>
  <si>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</si>
  <si>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</si>
  <si>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</si>
  <si>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</si>
  <si>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</si>
  <si>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</si>
  <si>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</si>
  <si>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</si>
  <si>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</si>
  <si>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</si>
  <si>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</si>
  <si>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</si>
  <si>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</si>
  <si>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</si>
  <si>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</si>
  <si>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</si>
  <si>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</si>
  <si>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</si>
  <si>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</si>
  <si>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</si>
  <si>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</si>
  <si>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</si>
  <si>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</si>
  <si>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</si>
  <si>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</si>
  <si>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</si>
  <si>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</si>
  <si>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</si>
  <si>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</si>
  <si>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</si>
  <si>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</si>
  <si>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</si>
  <si>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</si>
  <si>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</si>
  <si>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</si>
  <si>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</si>
  <si>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</si>
  <si>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</si>
  <si>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</si>
  <si>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</si>
  <si>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</si>
  <si>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</si>
  <si>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</si>
  <si>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</si>
  <si>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</si>
  <si>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</si>
  <si>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</si>
  <si>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</si>
  <si>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</si>
  <si>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</si>
  <si>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</si>
  <si>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</si>
  <si>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</si>
  <si>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</si>
  <si>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</si>
  <si>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</si>
  <si>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</si>
  <si>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</si>
  <si>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</si>
  <si>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</si>
  <si>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</si>
  <si>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</si>
  <si>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</si>
  <si>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</si>
  <si>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</si>
  <si>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</si>
  <si>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</si>
  <si>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</si>
  <si>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</si>
  <si>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</si>
  <si>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</si>
  <si>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</si>
  <si>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</si>
  <si>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</si>
  <si>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</si>
  <si>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</si>
  <si>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</si>
  <si>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</si>
  <si>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</si>
  <si>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</si>
  <si>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</si>
  <si>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</si>
  <si>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</si>
  <si>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</si>
  <si>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</si>
  <si>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</si>
  <si>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</si>
  <si>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</si>
  <si>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</si>
  <si>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</si>
  <si>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</si>
  <si>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</si>
  <si>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</si>
  <si>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</si>
  <si>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</si>
  <si>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</si>
  <si>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</si>
  <si>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</si>
  <si>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</si>
  <si>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</si>
  <si>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</si>
  <si>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</si>
  <si>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</si>
  <si>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</si>
  <si>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</si>
  <si>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</si>
  <si>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</si>
  <si>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</si>
  <si>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</si>
  <si>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</si>
  <si>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</si>
  <si>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</si>
  <si>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</si>
  <si>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</si>
  <si>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</si>
  <si>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</si>
  <si>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</si>
  <si>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</si>
  <si>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</si>
  <si>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</si>
  <si>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</si>
  <si>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</si>
  <si>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</si>
  <si>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</si>
  <si>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</si>
  <si>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</si>
  <si>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</si>
  <si>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</si>
  <si>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</si>
  <si>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</si>
  <si>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</si>
  <si>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</si>
  <si>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</si>
  <si>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</si>
  <si>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</si>
  <si>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</si>
  <si>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</si>
  <si>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</si>
  <si>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</si>
  <si>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</si>
  <si>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</si>
  <si>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</si>
  <si>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</si>
  <si>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</si>
  <si>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</si>
  <si>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</si>
  <si>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</si>
  <si>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</si>
  <si>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</si>
  <si>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</si>
  <si>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</si>
  <si>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</si>
  <si>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</si>
  <si>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</si>
  <si>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</si>
  <si>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</si>
  <si>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</si>
  <si>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</si>
  <si>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</si>
  <si>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</si>
  <si>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</si>
  <si>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</si>
  <si>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</si>
  <si>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</si>
  <si>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</si>
  <si>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</si>
  <si>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</si>
  <si>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</si>
  <si>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</si>
  <si>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</si>
  <si>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</si>
  <si>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</si>
  <si>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</si>
  <si>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</si>
  <si>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</si>
  <si>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</si>
  <si>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</si>
  <si>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</si>
  <si>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</si>
  <si>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</si>
  <si>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</si>
  <si>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</si>
  <si>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</si>
  <si>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</si>
  <si>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</si>
  <si>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</si>
  <si>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</si>
  <si>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</si>
  <si>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</si>
  <si>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</si>
  <si>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</si>
  <si>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</si>
  <si>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</si>
  <si>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</si>
  <si>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</si>
  <si>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</si>
  <si>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</si>
  <si>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</si>
  <si>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</si>
  <si>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</si>
  <si>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</si>
  <si>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</si>
  <si>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</si>
  <si>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</si>
  <si>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</si>
  <si>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</si>
  <si>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</si>
  <si>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</si>
  <si>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</si>
  <si>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</si>
  <si>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</si>
  <si>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</si>
  <si>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</si>
  <si>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</si>
  <si>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</si>
  <si>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</si>
  <si>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</si>
  <si>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</si>
  <si>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</si>
  <si>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</si>
  <si>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</si>
  <si>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</si>
  <si>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</si>
  <si>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</si>
  <si>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</si>
  <si>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</si>
  <si>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</si>
  <si>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</si>
  <si>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</si>
  <si>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</si>
  <si>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</si>
  <si>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</si>
  <si>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</si>
  <si>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</si>
  <si>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</si>
  <si>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</si>
  <si>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</si>
  <si>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</si>
  <si>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</si>
  <si>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</si>
  <si>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</si>
  <si>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</si>
  <si>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</si>
  <si>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</si>
  <si>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</si>
  <si>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</si>
  <si>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</si>
  <si>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</si>
  <si>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</si>
  <si>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</si>
  <si>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</si>
  <si>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</si>
  <si>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</si>
  <si>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</si>
  <si>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</si>
  <si>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</si>
  <si>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</si>
  <si>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</si>
  <si>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</si>
  <si>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</si>
  <si>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</si>
  <si>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</si>
  <si>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</si>
  <si>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</si>
  <si>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</si>
  <si>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</si>
  <si>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</si>
  <si>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</si>
  <si>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</si>
  <si>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</si>
  <si>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</si>
  <si>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</si>
  <si>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</si>
  <si>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</si>
  <si>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</si>
  <si>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</si>
  <si>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</si>
  <si>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</si>
  <si>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</si>
  <si>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</si>
  <si>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</si>
  <si>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</si>
  <si>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</si>
  <si>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</si>
  <si>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</si>
  <si>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</si>
  <si>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</si>
  <si>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</si>
  <si>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</si>
  <si>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</si>
  <si>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</si>
  <si>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</si>
  <si>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</si>
  <si>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</si>
  <si>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</si>
  <si>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</si>
  <si>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</si>
  <si>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</si>
  <si>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</si>
  <si>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</si>
  <si>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</si>
  <si>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</si>
  <si>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</si>
  <si>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</si>
  <si>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</si>
  <si>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</si>
  <si>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</si>
  <si>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</si>
  <si>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</si>
  <si>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</si>
  <si>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</si>
  <si>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</si>
  <si>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</si>
  <si>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</si>
  <si>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</si>
  <si>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</si>
  <si>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</si>
  <si>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</si>
  <si>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</si>
  <si>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</si>
  <si>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</si>
  <si>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</si>
  <si>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</si>
  <si>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</si>
  <si>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</si>
  <si>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</si>
  <si>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</si>
  <si>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</si>
  <si>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</si>
  <si>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</si>
  <si>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</si>
  <si>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</si>
  <si>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</si>
  <si>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</si>
  <si>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</si>
  <si>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</si>
  <si>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</si>
  <si>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</si>
  <si>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</si>
  <si>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</si>
  <si>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</si>
  <si>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</si>
  <si>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</si>
  <si>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</si>
  <si>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</si>
  <si>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</si>
  <si>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</si>
  <si>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</si>
  <si>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</si>
  <si>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</si>
  <si>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</si>
  <si>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</si>
  <si>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</si>
  <si>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</si>
  <si>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</si>
  <si>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</si>
  <si>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</si>
  <si>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</si>
  <si>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</si>
  <si>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</si>
  <si>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</si>
  <si>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</si>
  <si>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</si>
  <si>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</si>
  <si>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</si>
  <si>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</si>
  <si>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</si>
  <si>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</si>
  <si>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</si>
  <si>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</si>
  <si>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</si>
  <si>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</si>
  <si>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</si>
  <si>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</si>
  <si>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</si>
  <si>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</si>
  <si>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</si>
  <si>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</si>
  <si>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</si>
  <si>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</si>
  <si>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</si>
  <si>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</si>
  <si>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</si>
  <si>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</si>
  <si>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</si>
  <si>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</si>
  <si>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</si>
  <si>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</si>
  <si>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</si>
  <si>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</si>
  <si>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</si>
  <si>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</si>
  <si>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</si>
  <si>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</si>
  <si>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</si>
  <si>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</si>
  <si>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</si>
  <si>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</si>
  <si>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</si>
  <si>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</si>
  <si>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</si>
  <si>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</si>
  <si>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</si>
  <si>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</si>
  <si>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</si>
  <si>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</si>
  <si>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</si>
  <si>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</si>
  <si>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</si>
  <si>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</si>
  <si>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</si>
  <si>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</si>
  <si>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</si>
  <si>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</si>
  <si>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</si>
  <si>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</si>
  <si>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</si>
  <si>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</si>
  <si>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</si>
  <si>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</si>
  <si>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</si>
  <si>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</si>
  <si>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</si>
  <si>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</si>
  <si>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</si>
  <si>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</si>
  <si>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</si>
  <si>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</si>
  <si>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</si>
  <si>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</si>
  <si>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</si>
  <si>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</si>
  <si>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</si>
  <si>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</si>
  <si>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</si>
  <si>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</si>
  <si>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</si>
  <si>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</si>
  <si>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</si>
  <si>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</si>
  <si>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</si>
  <si>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</si>
  <si>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</si>
  <si>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</si>
  <si>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</si>
  <si>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</si>
  <si>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</si>
  <si>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</si>
  <si>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</si>
  <si>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</si>
  <si>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</si>
  <si>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</si>
  <si>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</si>
  <si>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</si>
  <si>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</si>
  <si>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</si>
  <si>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</si>
  <si>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</si>
  <si>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</si>
  <si>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</si>
  <si>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</si>
  <si>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</si>
  <si>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</si>
  <si>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</si>
  <si>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</si>
  <si>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</si>
  <si>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</si>
  <si>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</si>
  <si>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</si>
  <si>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</si>
  <si>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</si>
  <si>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</si>
  <si>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</si>
  <si>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</si>
  <si>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</si>
  <si>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</si>
  <si>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</si>
  <si>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</si>
  <si>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</si>
  <si>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</si>
  <si>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</si>
  <si>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</si>
  <si>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</si>
  <si>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</si>
  <si>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</si>
  <si>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</si>
  <si>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</si>
  <si>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</si>
  <si>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</si>
  <si>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</si>
  <si>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</si>
  <si>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</si>
  <si>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</si>
  <si>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</si>
  <si>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</si>
  <si>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</si>
  <si>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</si>
  <si>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</si>
  <si>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</si>
  <si>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</si>
  <si>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</si>
  <si>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</si>
  <si>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</si>
  <si>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</si>
  <si>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</si>
  <si>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</si>
  <si>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</si>
  <si>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</si>
  <si>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</si>
  <si>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</si>
  <si>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</si>
  <si>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</si>
  <si>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</si>
  <si>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</si>
  <si>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</si>
  <si>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</si>
  <si>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</si>
  <si>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</si>
  <si>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</si>
  <si>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</si>
  <si>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</si>
  <si>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</si>
  <si>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</si>
  <si>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</si>
  <si>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</si>
  <si>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</si>
  <si>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</si>
  <si>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</si>
  <si>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</si>
  <si>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</si>
  <si>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</si>
  <si>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</si>
  <si>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</si>
  <si>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</si>
  <si>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</si>
  <si>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</si>
  <si>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</si>
  <si>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</si>
  <si>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</si>
  <si>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</si>
  <si>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</si>
  <si>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</si>
  <si>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</si>
  <si>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</si>
  <si>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</si>
  <si>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</si>
  <si>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</si>
  <si>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</si>
  <si>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</si>
  <si>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</si>
  <si>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</si>
  <si>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</si>
  <si>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</si>
  <si>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</si>
  <si>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</si>
  <si>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</si>
  <si>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</si>
  <si>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</si>
  <si>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</si>
  <si>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</si>
  <si>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</si>
  <si>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</si>
  <si>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</si>
  <si>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</si>
  <si>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</si>
  <si>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</si>
  <si>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</si>
  <si>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</si>
  <si>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</si>
  <si>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</si>
  <si>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</si>
  <si>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</si>
  <si>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</si>
  <si>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</si>
  <si>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</si>
  <si>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</si>
  <si>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</si>
  <si>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</si>
  <si>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</si>
  <si>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</si>
  <si>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</si>
  <si>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</si>
  <si>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</si>
  <si>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</si>
  <si>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</si>
  <si>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</si>
  <si>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</si>
  <si>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</si>
  <si>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</si>
  <si>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</si>
  <si>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</si>
  <si>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</si>
  <si>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</si>
  <si>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</si>
  <si>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</si>
  <si>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</si>
  <si>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</si>
  <si>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</si>
  <si>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</si>
  <si>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</si>
  <si>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</si>
  <si>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</si>
  <si>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</si>
  <si>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</si>
  <si>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</si>
  <si>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</si>
  <si>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</si>
  <si>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</si>
  <si>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</si>
  <si>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</si>
  <si>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</si>
  <si>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</si>
  <si>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</si>
  <si>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</si>
  <si>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</si>
  <si>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</si>
  <si>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</si>
  <si>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</si>
  <si>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</si>
  <si>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</si>
  <si>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</si>
  <si>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</si>
  <si>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</si>
  <si>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</si>
  <si>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</si>
  <si>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</si>
  <si>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</si>
  <si>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</si>
  <si>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</si>
  <si>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</si>
  <si>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</si>
  <si>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</si>
  <si>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</si>
  <si>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</si>
  <si>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</si>
  <si>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</si>
  <si>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</si>
  <si>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</si>
  <si>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</si>
  <si>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</si>
  <si>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</si>
  <si>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</si>
  <si>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</si>
  <si>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</si>
  <si>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</si>
  <si>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</si>
  <si>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</si>
  <si>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</si>
  <si>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</si>
  <si>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</si>
  <si>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</si>
  <si>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</si>
  <si>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</si>
  <si>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</si>
  <si>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</si>
  <si>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</si>
  <si>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</si>
  <si>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</si>
  <si>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</si>
  <si>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</si>
  <si>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</si>
  <si>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</si>
  <si>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</si>
  <si>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</si>
  <si>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</si>
  <si>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</si>
  <si>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</si>
  <si>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</si>
  <si>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</si>
  <si>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</si>
  <si>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</si>
  <si>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</si>
  <si>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</si>
  <si>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</si>
  <si>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</si>
  <si>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</si>
  <si>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</si>
  <si>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</si>
  <si>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</si>
  <si>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</si>
  <si>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</si>
  <si>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</si>
  <si>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</si>
  <si>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</si>
  <si>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</si>
  <si>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</si>
  <si>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</si>
  <si>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</si>
  <si>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</si>
  <si>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</si>
  <si>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</si>
  <si>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</si>
  <si>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</si>
  <si>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</si>
  <si>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</si>
  <si>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</si>
  <si>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</si>
  <si>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</si>
  <si>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</si>
  <si>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</si>
  <si>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</si>
  <si>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</si>
  <si>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</si>
  <si>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</si>
  <si>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</si>
  <si>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</si>
  <si>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</si>
  <si>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</si>
  <si>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</si>
  <si>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</si>
  <si>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</si>
  <si>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</si>
  <si>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</si>
  <si>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</si>
  <si>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</si>
  <si>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</si>
  <si>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</si>
  <si>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</si>
  <si>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</si>
  <si>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</si>
  <si>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</si>
  <si>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</si>
  <si>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</si>
  <si>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</si>
  <si>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</si>
  <si>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</si>
  <si>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</si>
  <si>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</si>
  <si>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</si>
  <si>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</si>
  <si>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</si>
  <si>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</si>
  <si>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</si>
  <si>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</si>
  <si>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</si>
  <si>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</si>
  <si>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</si>
  <si>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</si>
  <si>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</si>
  <si>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</si>
  <si>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</si>
  <si>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</si>
  <si>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</si>
  <si>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</si>
  <si>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</si>
  <si>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</si>
  <si>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</si>
  <si>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</si>
  <si>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</si>
  <si>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</si>
  <si>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</si>
  <si>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</si>
  <si>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</si>
  <si>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</si>
  <si>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</si>
  <si>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</si>
  <si>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</si>
  <si>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</si>
  <si>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</si>
  <si>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</si>
  <si>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</si>
  <si>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</si>
  <si>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</si>
  <si>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</si>
  <si>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</si>
  <si>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</si>
  <si>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</si>
  <si>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</si>
  <si>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</si>
  <si>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</si>
  <si>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</si>
  <si>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</si>
  <si>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</si>
  <si>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</si>
  <si>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</si>
  <si>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</si>
  <si>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</si>
  <si>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</si>
  <si>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</si>
  <si>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</si>
  <si>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</si>
  <si>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</si>
  <si>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</si>
  <si>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</si>
  <si>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</si>
  <si>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</si>
  <si>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</si>
  <si>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</si>
  <si>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</si>
  <si>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</si>
  <si>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</si>
  <si>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</si>
  <si>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</si>
  <si>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</si>
  <si>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</si>
  <si>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</si>
  <si>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</si>
  <si>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</si>
  <si>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</si>
  <si>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</si>
  <si>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</si>
  <si>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</si>
  <si>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</si>
  <si>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</si>
  <si>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</si>
  <si>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</si>
  <si>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</si>
  <si>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</si>
  <si>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</si>
  <si>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</si>
  <si>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</si>
  <si>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</si>
  <si>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</si>
  <si>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</si>
  <si>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</si>
  <si>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</si>
  <si>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</si>
  <si>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</si>
  <si>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</si>
  <si>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</si>
  <si>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</si>
  <si>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</si>
  <si>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</si>
  <si>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</si>
  <si>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</si>
  <si>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</si>
  <si>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</si>
  <si>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</si>
  <si>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</si>
  <si>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</si>
  <si>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</si>
  <si>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</si>
  <si>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</si>
  <si>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</si>
  <si>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</si>
  <si>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</si>
  <si>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</si>
  <si>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</si>
  <si>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</si>
  <si>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</si>
  <si>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</si>
  <si>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</si>
  <si>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</si>
  <si>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</si>
  <si>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</si>
  <si>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</si>
  <si>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</si>
  <si>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</si>
  <si>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</si>
  <si>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</si>
  <si>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</si>
  <si>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</si>
  <si>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</si>
  <si>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</si>
  <si>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</si>
  <si>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</si>
  <si>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</si>
  <si>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</si>
  <si>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</si>
  <si>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</si>
  <si>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</si>
  <si>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</si>
  <si>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</si>
  <si>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</si>
  <si>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</si>
  <si>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</si>
  <si>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</si>
  <si>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</si>
  <si>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</si>
  <si>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</si>
  <si>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</si>
  <si>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</si>
  <si>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</si>
  <si>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</si>
  <si>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</si>
  <si>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</si>
  <si>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</si>
  <si>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</si>
  <si>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</si>
  <si>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</si>
  <si>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</si>
  <si>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</si>
  <si>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</si>
  <si>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</si>
  <si>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</si>
  <si>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</si>
  <si>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</si>
  <si>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</si>
  <si>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</si>
  <si>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</si>
  <si>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</si>
  <si>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</si>
  <si>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</si>
  <si>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</si>
  <si>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</si>
  <si>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</si>
  <si>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</si>
  <si>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</si>
  <si>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</si>
  <si>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</si>
  <si>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</si>
  <si>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</si>
  <si>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</si>
  <si>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</si>
  <si>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</si>
  <si>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</si>
  <si>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</si>
  <si>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</si>
  <si>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</si>
  <si>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</si>
  <si>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</si>
  <si>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</si>
  <si>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</si>
  <si>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</si>
  <si>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</si>
  <si>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</si>
  <si>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</si>
  <si>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</si>
  <si>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</si>
  <si>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</si>
  <si>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</si>
  <si>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</si>
  <si>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</si>
  <si>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</si>
  <si>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</si>
  <si>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</si>
  <si>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</si>
  <si>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</si>
  <si>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</si>
  <si>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</si>
  <si>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</si>
  <si>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</si>
  <si>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</si>
  <si>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</si>
  <si>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</si>
  <si>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</si>
  <si>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</si>
  <si>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</si>
  <si>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</si>
  <si>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</si>
  <si>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</si>
  <si>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</si>
  <si>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</si>
  <si>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</si>
  <si>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</si>
  <si>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</si>
  <si>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</si>
  <si>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</si>
  <si>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</si>
  <si>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</si>
  <si>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</si>
  <si>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</si>
  <si>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</si>
  <si>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</si>
  <si>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</si>
  <si>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</si>
  <si>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</si>
  <si>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</si>
  <si>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</si>
  <si>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</si>
  <si>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</si>
  <si>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</si>
  <si>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</si>
  <si>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</si>
  <si>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</si>
  <si>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</si>
  <si>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</si>
  <si>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</si>
  <si>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</si>
  <si>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</si>
  <si>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</si>
  <si>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</si>
  <si>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</si>
  <si>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</si>
  <si>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</si>
  <si>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</si>
  <si>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</si>
  <si>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</si>
  <si>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</si>
  <si>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</si>
  <si>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</si>
  <si>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</si>
  <si>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</si>
  <si>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</si>
  <si>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</si>
  <si>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</si>
  <si>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</si>
  <si>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</si>
  <si>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</si>
  <si>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</si>
  <si>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</si>
  <si>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</si>
  <si>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</si>
  <si>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</si>
  <si>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</si>
  <si>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</si>
  <si>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</si>
  <si>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</si>
  <si>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</si>
  <si>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</si>
  <si>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</si>
  <si>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</si>
  <si>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</si>
  <si>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</si>
  <si>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</si>
  <si>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</si>
  <si>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</si>
  <si>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</si>
  <si>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</si>
  <si>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</si>
  <si>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</si>
  <si>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</si>
  <si>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</si>
  <si>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</si>
  <si>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</si>
  <si>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</si>
  <si>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</si>
  <si>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</si>
  <si>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</si>
  <si>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</si>
  <si>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</si>
  <si>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</si>
  <si>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</si>
  <si>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</si>
  <si>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</si>
  <si>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</si>
  <si>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</si>
  <si>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</si>
  <si>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</si>
  <si>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</si>
  <si>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</si>
  <si>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</si>
  <si>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</si>
  <si>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</si>
  <si>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</si>
  <si>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</si>
  <si>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</si>
  <si>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</si>
  <si>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</si>
  <si>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</si>
  <si>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</si>
  <si>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</si>
  <si>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</si>
  <si>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</si>
  <si>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</si>
  <si>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</si>
  <si>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</si>
  <si>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</si>
  <si>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</si>
  <si>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</si>
  <si>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</si>
  <si>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</si>
  <si>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</si>
  <si>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</si>
  <si>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</si>
  <si>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</si>
  <si>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</si>
  <si>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</si>
  <si>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</si>
  <si>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</si>
  <si>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</si>
  <si>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</si>
  <si>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</si>
  <si>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</si>
  <si>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</si>
  <si>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</si>
  <si>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</si>
  <si>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</si>
  <si>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</si>
  <si>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</si>
  <si>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</si>
  <si>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</si>
  <si>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</si>
  <si>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</si>
  <si>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</si>
  <si>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</si>
  <si>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</si>
  <si>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</si>
  <si>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</si>
  <si>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</si>
  <si>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</si>
  <si>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</si>
  <si>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</si>
  <si>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</si>
  <si>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</si>
  <si>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</si>
  <si>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</si>
  <si>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</si>
  <si>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</si>
  <si>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</si>
  <si>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</si>
  <si>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</si>
  <si>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</si>
  <si>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</si>
  <si>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</si>
  <si>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</si>
  <si>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</si>
  <si>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</si>
  <si>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</si>
  <si>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</si>
  <si>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</si>
  <si>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</si>
  <si>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</si>
  <si>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</si>
  <si>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</si>
  <si>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</si>
  <si>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</si>
  <si>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</si>
  <si>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</si>
  <si>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</si>
  <si>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</si>
  <si>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</si>
  <si>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</si>
  <si>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</si>
  <si>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</si>
  <si>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</si>
  <si>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</si>
  <si>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</si>
  <si>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</si>
  <si>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</si>
  <si>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</si>
  <si>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</si>
  <si>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</si>
  <si>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</si>
  <si>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</si>
  <si>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</si>
  <si>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</si>
  <si>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</si>
  <si>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</si>
  <si>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</si>
  <si>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</si>
  <si>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</si>
  <si>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</si>
  <si>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</si>
  <si>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</si>
  <si>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</si>
  <si>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</si>
  <si>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</si>
  <si>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</si>
  <si>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</si>
  <si>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</si>
  <si>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</si>
  <si>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</si>
  <si>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</si>
  <si>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</si>
  <si>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</si>
  <si>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</si>
  <si>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</si>
  <si>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</si>
  <si>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</si>
  <si>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</si>
  <si>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</si>
  <si>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</si>
  <si>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</si>
  <si>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</si>
  <si>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</si>
  <si>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</si>
  <si>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</si>
  <si>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</si>
  <si>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</si>
  <si>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</si>
  <si>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</si>
  <si>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</si>
  <si>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</si>
  <si>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</si>
  <si>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</si>
  <si>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</si>
  <si>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</si>
  <si>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</si>
  <si>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</si>
  <si>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</si>
  <si>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</si>
  <si>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</si>
  <si>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</si>
  <si>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</si>
  <si>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</si>
  <si>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</si>
  <si>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</si>
  <si>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</si>
  <si>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</si>
  <si>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</si>
  <si>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</si>
  <si>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</si>
  <si>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</si>
  <si>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</si>
  <si>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</si>
  <si>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</si>
  <si>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</si>
  <si>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</si>
  <si>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</si>
  <si>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</si>
  <si>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</si>
  <si>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</si>
  <si>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</si>
  <si>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</si>
  <si>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</si>
  <si>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</si>
  <si>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</si>
  <si>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</si>
  <si>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</si>
  <si>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</si>
  <si>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</si>
  <si>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</si>
  <si>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</si>
  <si>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</si>
  <si>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</si>
  <si>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</si>
  <si>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</si>
  <si>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</si>
  <si>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</si>
  <si>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</si>
  <si>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</si>
  <si>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</si>
  <si>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</si>
  <si>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</si>
  <si>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</si>
  <si>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</si>
  <si>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</si>
  <si>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</si>
  <si>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</si>
  <si>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</si>
  <si>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</si>
  <si>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</si>
  <si>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</si>
  <si>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</si>
  <si>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</si>
  <si>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</si>
  <si>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</si>
  <si>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</si>
  <si>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</si>
  <si>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</si>
  <si>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</si>
  <si>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</si>
  <si>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</si>
  <si>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</si>
  <si>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</si>
  <si>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</si>
  <si>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</si>
  <si>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</si>
  <si>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</si>
  <si>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</si>
  <si>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</si>
  <si>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</si>
  <si>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</si>
  <si>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</si>
  <si>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</si>
  <si>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</si>
  <si>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</si>
  <si>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</si>
  <si>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</si>
  <si>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</si>
  <si>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</si>
  <si>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</si>
  <si>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</si>
  <si>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</si>
  <si>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</si>
  <si>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</si>
  <si>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</si>
  <si>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</si>
  <si>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</si>
  <si>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</si>
  <si>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</si>
  <si>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</si>
  <si>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</si>
  <si>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</si>
  <si>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</si>
  <si>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</si>
  <si>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</si>
  <si>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</si>
  <si>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</si>
  <si>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</si>
  <si>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</si>
  <si>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</si>
  <si>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</si>
  <si>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</si>
  <si>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</si>
  <si>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</si>
  <si>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</si>
  <si>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</si>
  <si>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</si>
  <si>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</si>
  <si>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</si>
  <si>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</si>
  <si>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</si>
  <si>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</si>
  <si>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</si>
  <si>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</si>
  <si>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</si>
  <si>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</si>
  <si>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</si>
  <si>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</si>
  <si>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</si>
  <si>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</si>
  <si>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</si>
  <si>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</si>
  <si>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</si>
  <si>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</si>
  <si>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</si>
  <si>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</si>
  <si>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</si>
  <si>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</si>
  <si>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</si>
  <si>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</si>
  <si>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</si>
  <si>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</si>
  <si>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</si>
  <si>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</si>
  <si>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</si>
  <si>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</si>
  <si>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</si>
  <si>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</si>
  <si>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</si>
  <si>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</si>
  <si>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</si>
  <si>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</si>
  <si>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</si>
  <si>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</si>
  <si>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</si>
  <si>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</si>
  <si>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</si>
  <si>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</si>
  <si>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</si>
  <si>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</si>
  <si>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</si>
  <si>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</si>
  <si>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</si>
  <si>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</si>
  <si>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</si>
  <si>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</si>
  <si>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</si>
  <si>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</si>
  <si>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</si>
  <si>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</si>
  <si>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</si>
  <si>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</si>
  <si>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</si>
  <si>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</si>
  <si>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</si>
  <si>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</si>
  <si>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</si>
  <si>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</si>
  <si>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</si>
  <si>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</si>
  <si>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</si>
  <si>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</si>
  <si>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</si>
  <si>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</si>
  <si>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</si>
  <si>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</si>
  <si>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</si>
  <si>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</si>
  <si>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</si>
  <si>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</si>
  <si>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</si>
  <si>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</si>
  <si>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</si>
  <si>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</si>
  <si>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</si>
  <si>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</si>
  <si>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</si>
  <si>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</si>
  <si>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</si>
  <si>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</si>
  <si>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</si>
  <si>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</si>
  <si>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</si>
  <si>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</si>
  <si>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</si>
  <si>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</si>
  <si>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</si>
  <si>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</si>
  <si>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</si>
  <si>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</si>
  <si>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</si>
  <si>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</si>
  <si>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</si>
  <si>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</si>
  <si>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</si>
  <si>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</si>
  <si>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</si>
  <si>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</si>
  <si>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</si>
  <si>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</si>
  <si>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</si>
  <si>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</si>
  <si>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</si>
  <si>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</si>
  <si>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</si>
  <si>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</si>
  <si>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</si>
  <si>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</si>
  <si>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</si>
  <si>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</si>
  <si>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</si>
  <si>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</si>
  <si>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</si>
  <si>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</si>
  <si>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</si>
  <si>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</si>
  <si>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</si>
  <si>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</si>
  <si>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</si>
  <si>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</si>
  <si>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</si>
  <si>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</si>
  <si>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</si>
  <si>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</si>
  <si>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</si>
  <si>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</si>
  <si>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</si>
  <si>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</si>
  <si>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</si>
  <si>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</si>
  <si>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</si>
  <si>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</si>
  <si>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</si>
  <si>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</si>
  <si>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</si>
  <si>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</si>
  <si>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</si>
  <si>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</si>
  <si>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</si>
  <si>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</si>
  <si>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</si>
  <si>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</si>
  <si>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</si>
  <si>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</si>
  <si>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</si>
  <si>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</si>
  <si>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</si>
  <si>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</si>
  <si>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</si>
  <si>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</si>
  <si>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</si>
  <si>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</si>
  <si>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</si>
  <si>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</si>
  <si>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</si>
  <si>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</si>
  <si>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</si>
  <si>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</si>
  <si>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</si>
  <si>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</si>
  <si>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</si>
  <si>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</si>
  <si>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</si>
  <si>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</si>
  <si>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</si>
  <si>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</si>
  <si>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</si>
  <si>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</si>
  <si>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</si>
  <si>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</si>
  <si>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</si>
  <si>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</si>
  <si>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</si>
  <si>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</si>
  <si>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</si>
  <si>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</si>
  <si>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</si>
  <si>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</si>
  <si>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</si>
  <si>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</si>
  <si>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</si>
  <si>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</si>
  <si>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</si>
  <si>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</si>
  <si>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</si>
  <si>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</si>
  <si>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</si>
  <si>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</si>
  <si>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</si>
  <si>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</si>
  <si>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</si>
  <si>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</si>
  <si>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</si>
  <si>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</si>
  <si>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</si>
  <si>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</si>
  <si>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</si>
  <si>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</si>
  <si>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</si>
  <si>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</si>
  <si>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</si>
  <si>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</si>
  <si>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</si>
  <si>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</si>
  <si>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</si>
  <si>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</si>
  <si>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</si>
  <si>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</si>
  <si>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</si>
  <si>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</si>
  <si>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</si>
  <si>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</si>
  <si>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</si>
  <si>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</si>
  <si>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</si>
  <si>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</si>
  <si>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</si>
  <si>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</si>
  <si>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</si>
  <si>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</si>
  <si>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</si>
  <si>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</si>
  <si>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</si>
  <si>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</si>
  <si>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</si>
  <si>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</si>
  <si>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</si>
  <si>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</si>
  <si>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</si>
  <si>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</si>
  <si>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</si>
  <si>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</si>
  <si>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</si>
  <si>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</si>
  <si>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</si>
  <si>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</si>
  <si>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</si>
  <si>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</si>
  <si>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</si>
  <si>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</si>
  <si>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</si>
  <si>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</si>
  <si>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</si>
  <si>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</si>
  <si>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</si>
  <si>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</si>
  <si>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</si>
  <si>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</si>
  <si>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</si>
  <si>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</si>
  <si>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</si>
  <si>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</si>
  <si>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</si>
  <si>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</si>
  <si>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</si>
  <si>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</si>
  <si>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</si>
  <si>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</si>
  <si>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</si>
  <si>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</si>
  <si>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</si>
  <si>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</si>
  <si>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</si>
  <si>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</si>
  <si>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</si>
  <si>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</si>
  <si>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</si>
  <si>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</si>
  <si>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</si>
  <si>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</si>
  <si>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</si>
  <si>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</si>
  <si>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</si>
  <si>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</si>
  <si>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</si>
  <si>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</si>
  <si>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</si>
  <si>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</si>
  <si>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</si>
  <si>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</si>
  <si>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</si>
  <si>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</si>
  <si>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</si>
  <si>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</si>
  <si>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</si>
  <si>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</si>
  <si>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</si>
  <si>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</si>
  <si>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</si>
  <si>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</si>
  <si>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</si>
  <si>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</si>
  <si>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</si>
  <si>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</si>
  <si>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</si>
  <si>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</si>
  <si>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</si>
  <si>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</si>
  <si>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</si>
  <si>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</si>
  <si>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</si>
  <si>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</si>
  <si>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</si>
  <si>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</si>
  <si>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</si>
  <si>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</si>
  <si>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</si>
  <si>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</si>
  <si>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</si>
  <si>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</si>
  <si>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</si>
  <si>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</si>
  <si>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</si>
  <si>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</si>
  <si>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</si>
  <si>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</si>
  <si>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</si>
  <si>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</si>
  <si>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</si>
  <si>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</si>
  <si>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</si>
  <si>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</si>
  <si>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</si>
  <si>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</si>
  <si>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</si>
  <si>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</si>
  <si>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</si>
  <si>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</si>
  <si>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</si>
  <si>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</si>
  <si>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</si>
  <si>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</si>
  <si>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</si>
  <si>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</si>
  <si>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</si>
  <si>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</si>
  <si>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</si>
  <si>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</si>
  <si>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</si>
  <si>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</si>
  <si>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</si>
  <si>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</si>
  <si>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</si>
  <si>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</si>
  <si>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</si>
  <si>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</si>
  <si>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</si>
  <si>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</si>
  <si>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</si>
  <si>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</si>
  <si>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</si>
  <si>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</si>
  <si>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</si>
  <si>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</si>
  <si>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</si>
  <si>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</si>
  <si>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</si>
  <si>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</si>
  <si>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</si>
  <si>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</si>
  <si>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</si>
  <si>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</si>
  <si>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</si>
  <si>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</si>
  <si>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</si>
  <si>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</si>
  <si>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</si>
  <si>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</si>
  <si>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</si>
  <si>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</si>
  <si>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</si>
  <si>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</si>
  <si>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</si>
  <si>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</si>
  <si>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</si>
  <si>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</si>
  <si>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</si>
  <si>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</si>
  <si>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</si>
  <si>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</si>
  <si>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</si>
  <si>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</si>
  <si>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</si>
  <si>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</si>
  <si>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</si>
  <si>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</si>
  <si>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</si>
  <si>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</si>
  <si>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</si>
  <si>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</si>
  <si>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</si>
  <si>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</si>
  <si>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</si>
  <si>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</si>
  <si>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</si>
  <si>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</si>
  <si>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</si>
  <si>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</si>
  <si>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</si>
  <si>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</si>
  <si>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</si>
  <si>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</si>
  <si>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</si>
  <si>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</si>
  <si>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</si>
  <si>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</si>
  <si>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</si>
  <si>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</si>
  <si>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</si>
  <si>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</si>
  <si>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</si>
  <si>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</si>
  <si>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</si>
  <si>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</si>
  <si>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</si>
  <si>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</si>
  <si>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</si>
  <si>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</si>
  <si>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</si>
  <si>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</si>
  <si>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</si>
  <si>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</si>
  <si>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</si>
  <si>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</si>
  <si>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</si>
  <si>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</si>
  <si>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</si>
  <si>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</si>
  <si>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</si>
  <si>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</si>
  <si>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</si>
  <si>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</si>
  <si>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</si>
  <si>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</si>
  <si>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</si>
  <si>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</si>
  <si>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</si>
  <si>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</si>
  <si>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</si>
  <si>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</si>
  <si>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</si>
  <si>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</si>
  <si>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</si>
  <si>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</si>
  <si>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</si>
  <si>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</si>
  <si>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</si>
  <si>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</si>
  <si>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</si>
  <si>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</si>
  <si>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</si>
  <si>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</si>
  <si>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</si>
  <si>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</si>
  <si>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</si>
  <si>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</si>
  <si>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</si>
  <si>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</si>
  <si>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</si>
  <si>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</si>
  <si>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</si>
  <si>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</si>
  <si>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</si>
  <si>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</si>
  <si>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</si>
  <si>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</si>
  <si>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</si>
  <si>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</si>
  <si>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</si>
  <si>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</si>
  <si>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</si>
  <si>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</si>
  <si>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</si>
  <si>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</si>
  <si>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</si>
  <si>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</si>
  <si>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</si>
  <si>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</si>
  <si>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</si>
  <si>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</si>
  <si>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</si>
  <si>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</si>
  <si>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</si>
  <si>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</si>
  <si>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</si>
  <si>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</si>
  <si>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</si>
  <si>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</si>
  <si>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</si>
  <si>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</si>
  <si>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</si>
  <si>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</si>
  <si>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</si>
  <si>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</si>
  <si>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</si>
  <si>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</si>
  <si>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</si>
  <si>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</si>
  <si>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</si>
  <si>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</si>
  <si>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</si>
  <si>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</si>
  <si>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</si>
  <si>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</si>
  <si>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</si>
  <si>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</si>
  <si>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</si>
  <si>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</si>
  <si>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</si>
  <si>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</si>
  <si>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</si>
  <si>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</si>
  <si>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</si>
  <si>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</si>
  <si>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</si>
  <si>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</si>
  <si>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</si>
  <si>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</si>
  <si>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</si>
  <si>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</si>
  <si>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</si>
  <si>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</si>
  <si>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</si>
  <si>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</si>
  <si>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</si>
  <si>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</si>
  <si>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</si>
  <si>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</si>
  <si>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</si>
  <si>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</si>
  <si>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</si>
  <si>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</si>
  <si>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</si>
  <si>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</si>
  <si>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</si>
  <si>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</si>
  <si>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</si>
  <si>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</si>
  <si>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</si>
  <si>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</si>
  <si>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</si>
  <si>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</si>
  <si>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</si>
  <si>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</si>
  <si>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</si>
  <si>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</si>
  <si>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</si>
  <si>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</si>
  <si>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</si>
  <si>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</si>
  <si>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</si>
  <si>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</si>
  <si>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</si>
  <si>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</si>
  <si>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</si>
  <si>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</si>
  <si>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</si>
  <si>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</si>
  <si>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</si>
  <si>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</si>
  <si>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</si>
  <si>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</si>
  <si>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</si>
  <si>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</si>
  <si>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</si>
  <si>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</si>
  <si>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</si>
  <si>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</si>
  <si>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</si>
  <si>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</si>
  <si>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</si>
  <si>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</si>
  <si>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</si>
  <si>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</si>
  <si>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</si>
  <si>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</si>
  <si>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</si>
  <si>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</si>
  <si>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</si>
  <si>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</si>
  <si>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</si>
  <si>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</si>
  <si>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</si>
  <si>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</si>
  <si>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</si>
  <si>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</si>
  <si>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</si>
  <si>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</si>
  <si>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</si>
  <si>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</si>
  <si>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</si>
  <si>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</si>
  <si>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</si>
  <si>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</si>
  <si>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</si>
  <si>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</si>
  <si>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</si>
  <si>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</si>
  <si>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</si>
  <si>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</si>
  <si>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</si>
  <si>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</si>
  <si>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</si>
  <si>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</si>
  <si>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</si>
  <si>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</si>
  <si>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</si>
  <si>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</si>
  <si>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</si>
  <si>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</si>
  <si>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</si>
  <si>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</si>
  <si>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</si>
  <si>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</si>
  <si>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</si>
  <si>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</si>
  <si>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</si>
  <si>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</si>
  <si>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</si>
  <si>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</si>
  <si>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</si>
  <si>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</si>
  <si>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</si>
  <si>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</si>
  <si>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</si>
  <si>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</si>
  <si>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</si>
  <si>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</si>
  <si>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</si>
  <si>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</si>
  <si>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</si>
  <si>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</si>
  <si>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</si>
  <si>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</si>
  <si>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</si>
  <si>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</si>
  <si>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</si>
  <si>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</si>
  <si>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</si>
  <si>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</si>
  <si>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</si>
  <si>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</si>
  <si>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</si>
  <si>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</si>
  <si>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</si>
  <si>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</si>
  <si>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</si>
  <si>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</si>
  <si>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</si>
  <si>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</si>
  <si>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</si>
  <si>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</si>
  <si>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</si>
  <si>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</si>
  <si>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</si>
  <si>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</si>
  <si>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</si>
  <si>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</si>
  <si>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</si>
  <si>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</si>
  <si>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</si>
  <si>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</si>
  <si>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</si>
  <si>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</si>
  <si>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</si>
  <si>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</si>
  <si>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</si>
  <si>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</si>
  <si>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</si>
  <si>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</si>
  <si>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</si>
  <si>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</si>
  <si>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</si>
  <si>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</si>
  <si>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</si>
  <si>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</si>
  <si>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</si>
  <si>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</si>
  <si>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</si>
  <si>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</si>
  <si>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</si>
  <si>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</si>
  <si>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</si>
  <si>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</si>
  <si>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</si>
  <si>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</si>
  <si>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</si>
  <si>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</si>
  <si>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</si>
  <si>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</si>
  <si>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</si>
  <si>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</si>
  <si>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</si>
  <si>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</si>
  <si>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</si>
  <si>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</si>
  <si>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</si>
  <si>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</si>
  <si>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</si>
  <si>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</si>
  <si>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</si>
  <si>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</si>
  <si>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</si>
  <si>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</si>
  <si>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</si>
  <si>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</si>
  <si>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</si>
  <si>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</si>
  <si>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</si>
  <si>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</si>
  <si>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</si>
  <si>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</si>
  <si>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</si>
  <si>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</si>
  <si>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</si>
  <si>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</si>
  <si>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</si>
  <si>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</si>
  <si>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</si>
  <si>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</si>
  <si>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</si>
  <si>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</si>
  <si>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</si>
  <si>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</si>
  <si>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</si>
  <si>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</si>
  <si>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</si>
  <si>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</si>
  <si>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</si>
  <si>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</si>
  <si>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</si>
  <si>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</si>
  <si>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</si>
  <si>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</si>
  <si>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</si>
  <si>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</si>
  <si>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</si>
  <si>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</si>
  <si>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</si>
  <si>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</si>
  <si>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</si>
  <si>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</si>
  <si>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</si>
  <si>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</si>
  <si>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</si>
  <si>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</si>
  <si>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</si>
  <si>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</si>
  <si>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</si>
  <si>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</si>
  <si>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</si>
  <si>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</si>
  <si>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</si>
  <si>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</si>
  <si>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</si>
  <si>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</si>
  <si>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</si>
  <si>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</si>
  <si>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</si>
  <si>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</si>
  <si>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</si>
  <si>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</si>
  <si>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</si>
  <si>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</si>
  <si>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</si>
  <si>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</si>
  <si>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</si>
  <si>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</si>
  <si>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</si>
  <si>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</si>
  <si>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</si>
  <si>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</si>
  <si>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</si>
  <si>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</si>
  <si>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</si>
  <si>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</si>
  <si>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</si>
  <si>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</si>
  <si>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</si>
  <si>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</si>
  <si>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</si>
  <si>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</si>
  <si>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</si>
  <si>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</si>
  <si>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</si>
  <si>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</si>
  <si>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</si>
  <si>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</si>
  <si>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</si>
  <si>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</si>
  <si>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</si>
  <si>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</si>
  <si>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</si>
  <si>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</si>
  <si>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</si>
  <si>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</si>
  <si>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</si>
  <si>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</si>
  <si>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</si>
  <si>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</si>
  <si>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</si>
  <si>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</si>
  <si>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</si>
  <si>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</si>
  <si>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</si>
  <si>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</si>
  <si>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</si>
  <si>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</si>
  <si>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</si>
  <si>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</si>
  <si>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</si>
  <si>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</si>
  <si>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</si>
  <si>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</si>
  <si>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</si>
  <si>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</si>
  <si>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</si>
  <si>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</si>
  <si>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</si>
  <si>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</si>
  <si>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</si>
  <si>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</si>
  <si>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</si>
  <si>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</si>
  <si>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</si>
  <si>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</si>
  <si>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</si>
  <si>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</si>
  <si>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</si>
  <si>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</si>
  <si>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</si>
  <si>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</si>
  <si>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</si>
  <si>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</si>
  <si>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</si>
  <si>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</si>
  <si>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</si>
  <si>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</si>
  <si>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</si>
  <si>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</si>
  <si>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</si>
  <si>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</si>
  <si>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</si>
  <si>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</si>
  <si>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</si>
  <si>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</si>
  <si>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</si>
  <si>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</si>
  <si>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</si>
  <si>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</si>
  <si>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</si>
  <si>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</si>
  <si>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</si>
  <si>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</si>
  <si>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</si>
  <si>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</si>
  <si>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</si>
  <si>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</si>
  <si>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</si>
  <si>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</si>
  <si>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</si>
  <si>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</si>
  <si>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</si>
  <si>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</si>
  <si>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</si>
  <si>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</si>
  <si>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</si>
  <si>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</si>
  <si>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</si>
  <si>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</si>
  <si>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</si>
  <si>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</si>
  <si>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</si>
  <si>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</si>
  <si>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</si>
  <si>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</si>
  <si>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</si>
  <si>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</si>
  <si>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</si>
  <si>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</si>
  <si>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</si>
  <si>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</si>
  <si>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</si>
  <si>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</si>
  <si>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</si>
  <si>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</si>
  <si>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</si>
  <si>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</si>
  <si>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</si>
  <si>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</si>
  <si>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</si>
  <si>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</si>
  <si>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</si>
  <si>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</si>
  <si>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</si>
  <si>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</si>
  <si>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</si>
  <si>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</si>
  <si>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</si>
  <si>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</si>
  <si>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</si>
  <si>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</si>
  <si>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</si>
  <si>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</si>
  <si>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</si>
  <si>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</si>
  <si>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</si>
  <si>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</si>
  <si>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</si>
  <si>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</si>
  <si>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</si>
  <si>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</si>
  <si>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</si>
  <si>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</si>
  <si>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</si>
  <si>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</si>
  <si>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</si>
  <si>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</si>
  <si>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</si>
  <si>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</si>
  <si>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</si>
  <si>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</si>
  <si>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</si>
  <si>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</si>
  <si>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</si>
  <si>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</si>
  <si>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</si>
  <si>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</si>
  <si>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</si>
  <si>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</si>
  <si>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</si>
  <si>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</si>
  <si>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</si>
  <si>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</si>
  <si>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</si>
  <si>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</si>
  <si>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</si>
  <si>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</si>
  <si>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</si>
  <si>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</si>
  <si>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</si>
  <si>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</si>
  <si>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</si>
  <si>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</si>
  <si>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</si>
  <si>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</si>
  <si>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</si>
  <si>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</si>
  <si>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</si>
  <si>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</si>
  <si>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</si>
  <si>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</si>
  <si>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</si>
  <si>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</si>
  <si>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</si>
  <si>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</si>
  <si>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</si>
  <si>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</si>
  <si>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</si>
  <si>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</si>
  <si>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</si>
  <si>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</si>
  <si>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</si>
  <si>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</si>
  <si>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</si>
  <si>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</si>
  <si>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</si>
  <si>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</si>
  <si>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</si>
  <si>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</si>
  <si>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</si>
  <si>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</si>
  <si>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</si>
  <si>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</si>
  <si>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</si>
  <si>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</si>
  <si>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</si>
  <si>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</si>
  <si>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</si>
  <si>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</si>
  <si>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</si>
  <si>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</si>
  <si>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</si>
  <si>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</si>
  <si>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</si>
  <si>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</si>
  <si>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</si>
  <si>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</si>
  <si>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</si>
  <si>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</si>
  <si>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</si>
  <si>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</si>
  <si>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</si>
  <si>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</si>
  <si>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</si>
  <si>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</si>
  <si>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</si>
  <si>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</si>
  <si>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</si>
  <si>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</si>
  <si>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</si>
  <si>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</si>
  <si>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</si>
  <si>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</si>
  <si>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</si>
  <si>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</si>
  <si>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</si>
  <si>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</si>
  <si>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</si>
  <si>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</si>
  <si>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</si>
  <si>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</si>
  <si>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</si>
  <si>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</si>
  <si>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</si>
  <si>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</si>
  <si>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</si>
  <si>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</si>
  <si>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</si>
  <si>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</si>
  <si>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</si>
  <si>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</si>
  <si>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</si>
  <si>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</si>
  <si>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</si>
  <si>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</si>
  <si>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</si>
  <si>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</si>
  <si>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</si>
  <si>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</si>
  <si>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</si>
  <si>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</si>
  <si>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</si>
  <si>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</si>
  <si>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</si>
  <si>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</si>
  <si>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</si>
  <si>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</si>
  <si>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</si>
  <si>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</si>
  <si>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</si>
  <si>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</si>
  <si>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</si>
  <si>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</si>
  <si>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</si>
  <si>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</si>
  <si>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</si>
  <si>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</si>
  <si>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</si>
  <si>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</si>
  <si>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</si>
  <si>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</si>
  <si>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</si>
  <si>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</si>
  <si>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</si>
  <si>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</si>
  <si>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</si>
  <si>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</si>
  <si>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</si>
  <si>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</si>
  <si>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</si>
  <si>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</si>
  <si>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</si>
  <si>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</si>
  <si>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</si>
  <si>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</si>
  <si>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</si>
  <si>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</si>
  <si>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</si>
  <si>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</si>
  <si>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</si>
  <si>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</si>
  <si>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</si>
  <si>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</si>
  <si>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</si>
  <si>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</si>
  <si>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</si>
  <si>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</si>
  <si>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</si>
  <si>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</si>
  <si>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</si>
  <si>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</si>
  <si>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</si>
  <si>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</si>
  <si>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</si>
  <si>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</si>
  <si>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</si>
  <si>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</si>
  <si>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</si>
  <si>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</si>
  <si>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</si>
  <si>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</si>
  <si>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</si>
  <si>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</si>
  <si>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</si>
  <si>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</si>
  <si>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</si>
  <si>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</si>
  <si>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</si>
  <si>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</si>
  <si>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</si>
  <si>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</si>
  <si>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</si>
  <si>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</si>
  <si>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</si>
  <si>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</si>
  <si>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</si>
  <si>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</si>
  <si>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</si>
  <si>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</si>
  <si>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</si>
  <si>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</si>
  <si>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</si>
  <si>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</si>
  <si>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</si>
  <si>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</si>
  <si>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</si>
  <si>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</si>
  <si>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</si>
  <si>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</si>
  <si>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</si>
  <si>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</si>
  <si>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</si>
  <si>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</si>
  <si>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</si>
  <si>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</si>
  <si>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</si>
  <si>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</si>
  <si>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</si>
  <si>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</si>
  <si>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</si>
  <si>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</si>
  <si>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</si>
  <si>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</si>
  <si>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</si>
  <si>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</si>
  <si>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</si>
  <si>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</si>
  <si>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</si>
  <si>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</si>
  <si>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</si>
  <si>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</si>
  <si>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</si>
  <si>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</si>
  <si>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</si>
  <si>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</si>
  <si>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</si>
  <si>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</si>
  <si>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</si>
  <si>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</si>
  <si>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</si>
  <si>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</si>
  <si>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</si>
  <si>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</si>
  <si>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</si>
  <si>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</si>
  <si>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</si>
  <si>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</si>
  <si>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</si>
  <si>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</si>
  <si>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</si>
  <si>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</si>
  <si>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</si>
  <si>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</si>
  <si>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</si>
  <si>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</si>
  <si>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</si>
  <si>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</si>
  <si>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</si>
  <si>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</si>
  <si>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</si>
  <si>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</si>
  <si>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</si>
  <si>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</si>
  <si>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</si>
  <si>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</si>
  <si>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</si>
  <si>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</si>
  <si>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</si>
  <si>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</si>
  <si>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</si>
  <si>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</si>
  <si>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</si>
  <si>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</si>
  <si>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</si>
  <si>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</si>
  <si>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</si>
  <si>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</si>
  <si>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</si>
  <si>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</si>
  <si>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</si>
  <si>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</si>
  <si>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</si>
  <si>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</si>
  <si>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</si>
  <si>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</si>
  <si>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</si>
  <si>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</si>
  <si>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</si>
  <si>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</si>
  <si>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</si>
  <si>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</si>
  <si>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</si>
  <si>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</si>
  <si>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</si>
  <si>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</si>
  <si>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</si>
  <si>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</si>
  <si>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</si>
  <si>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</si>
  <si>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</si>
  <si>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</si>
  <si>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</si>
  <si>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</si>
  <si>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</si>
  <si>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</si>
  <si>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</si>
  <si>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</si>
  <si>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</si>
  <si>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</si>
  <si>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</si>
  <si>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</si>
  <si>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</si>
  <si>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</si>
  <si>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</si>
  <si>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</si>
  <si>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</si>
  <si>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</si>
  <si>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</si>
  <si>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</si>
  <si>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</si>
  <si>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</si>
  <si>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</si>
  <si>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</si>
  <si>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</si>
  <si>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</si>
  <si>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</si>
  <si>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</si>
  <si>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</si>
  <si>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</si>
  <si>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</si>
  <si>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</si>
  <si>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</si>
  <si>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</si>
  <si>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</si>
  <si>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</si>
  <si>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</si>
  <si>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</si>
  <si>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</si>
  <si>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</si>
  <si>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</si>
  <si>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</si>
  <si>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</si>
  <si>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</si>
  <si>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</si>
  <si>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</si>
  <si>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</si>
  <si>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</si>
  <si>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</si>
  <si>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</si>
  <si>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</si>
  <si>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</si>
  <si>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</si>
  <si>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</si>
  <si>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</si>
  <si>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</si>
  <si>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</si>
  <si>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</si>
  <si>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</si>
  <si>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</si>
  <si>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</si>
  <si>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</si>
  <si>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</si>
  <si>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</si>
  <si>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</si>
  <si>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</si>
  <si>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</si>
  <si>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</si>
  <si>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</si>
  <si>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</si>
  <si>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</si>
  <si>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</si>
  <si>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</si>
  <si>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</si>
  <si>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</si>
  <si>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</si>
  <si>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</si>
  <si>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</si>
  <si>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</si>
  <si>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</si>
  <si>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</si>
  <si>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</si>
  <si>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</si>
  <si>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</si>
  <si>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</si>
  <si>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</si>
  <si>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</si>
  <si>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</si>
  <si>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</si>
  <si>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</si>
  <si>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</si>
  <si>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</si>
  <si>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</si>
  <si>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</si>
  <si>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</si>
  <si>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</si>
  <si>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</si>
  <si>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</si>
  <si>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</si>
  <si>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</si>
  <si>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</si>
  <si>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</si>
  <si>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</si>
  <si>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</si>
  <si>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</si>
  <si>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</si>
  <si>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</si>
  <si>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</si>
  <si>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</si>
  <si>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</si>
  <si>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</si>
  <si>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</si>
  <si>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</si>
  <si>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</si>
  <si>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</si>
  <si>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</si>
  <si>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</si>
  <si>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</si>
  <si>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</si>
  <si>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</si>
  <si>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</si>
  <si>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</si>
  <si>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</si>
  <si>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</si>
  <si>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</si>
  <si>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</si>
  <si>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</si>
  <si>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</si>
  <si>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</si>
  <si>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</si>
  <si>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</si>
  <si>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</si>
  <si>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</si>
  <si>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</si>
  <si>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</si>
  <si>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</si>
  <si>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</si>
  <si>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</si>
  <si>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</si>
  <si>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</si>
  <si>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</si>
  <si>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</si>
  <si>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</si>
  <si>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</si>
  <si>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</si>
  <si>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</si>
  <si>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</si>
  <si>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</si>
  <si>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</si>
  <si>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</si>
  <si>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</si>
  <si>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</si>
  <si>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</si>
  <si>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</si>
  <si>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</si>
  <si>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</si>
  <si>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</si>
  <si>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</si>
  <si>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</si>
  <si>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</si>
  <si>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</si>
  <si>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</si>
  <si>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</si>
  <si>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</si>
  <si>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</si>
  <si>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</si>
  <si>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</si>
  <si>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</si>
  <si>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</si>
  <si>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</si>
  <si>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</si>
  <si>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</si>
  <si>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</si>
  <si>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</si>
  <si>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</si>
  <si>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</si>
  <si>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</si>
  <si>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</si>
  <si>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</si>
  <si>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</si>
  <si>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</si>
  <si>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</si>
  <si>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</si>
  <si>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</si>
  <si>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</si>
  <si>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</si>
  <si>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</si>
  <si>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</si>
  <si>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</si>
  <si>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</si>
  <si>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</si>
  <si>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</si>
  <si>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</si>
  <si>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</si>
  <si>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</si>
  <si>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</si>
  <si>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</si>
  <si>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</si>
  <si>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</si>
  <si>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</si>
  <si>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</si>
  <si>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</si>
  <si>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</si>
  <si>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</si>
  <si>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</si>
  <si>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</si>
  <si>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</si>
  <si>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</si>
  <si>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</si>
  <si>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</si>
  <si>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</si>
  <si>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</si>
  <si>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</si>
  <si>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</si>
  <si>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</si>
  <si>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</si>
  <si>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</si>
  <si>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</si>
  <si>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</si>
  <si>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</si>
  <si>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</si>
  <si>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</si>
  <si>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</si>
  <si>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</si>
  <si>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</si>
  <si>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</si>
  <si>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</si>
  <si>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</si>
  <si>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</si>
  <si>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</si>
  <si>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</si>
  <si>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</si>
  <si>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</si>
  <si>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</si>
  <si>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</si>
  <si>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</si>
  <si>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</si>
  <si>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</si>
  <si>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</si>
  <si>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</si>
  <si>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</si>
  <si>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</si>
  <si>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</si>
  <si>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</si>
  <si>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</si>
  <si>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</si>
  <si>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</si>
  <si>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</si>
  <si>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</si>
  <si>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</si>
  <si>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</si>
  <si>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</si>
  <si>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</si>
  <si>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</si>
  <si>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</si>
  <si>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</si>
  <si>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</si>
  <si>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</si>
  <si>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</si>
  <si>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</si>
  <si>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</si>
  <si>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</si>
  <si>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</si>
  <si>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</si>
  <si>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</si>
  <si>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</si>
  <si>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</si>
  <si>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</si>
  <si>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</si>
  <si>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</si>
  <si>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</si>
  <si>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</si>
  <si>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</si>
  <si>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</si>
  <si>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</si>
  <si>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</si>
  <si>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</si>
  <si>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</si>
  <si>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</si>
  <si>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</si>
  <si>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</si>
  <si>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</si>
  <si>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</si>
  <si>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</si>
  <si>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</si>
  <si>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</si>
  <si>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</si>
  <si>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</si>
  <si>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</si>
  <si>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</si>
  <si>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</si>
  <si>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</si>
  <si>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</si>
  <si>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</si>
  <si>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</si>
  <si>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</si>
  <si>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</si>
  <si>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</si>
  <si>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</si>
  <si>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</si>
  <si>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</si>
  <si>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</si>
  <si>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</si>
  <si>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</si>
  <si>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</si>
  <si>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</si>
  <si>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</si>
  <si>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</si>
  <si>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</si>
  <si>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</si>
  <si>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</si>
  <si>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</si>
  <si>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</si>
  <si>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</si>
  <si>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</si>
  <si>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</si>
  <si>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</si>
  <si>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</si>
  <si>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</si>
  <si>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</si>
  <si>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</si>
  <si>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</si>
  <si>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</si>
  <si>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</si>
  <si>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</si>
  <si>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</si>
  <si>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</si>
  <si>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</si>
  <si>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</si>
  <si>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</si>
  <si>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</si>
  <si>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</si>
  <si>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</si>
  <si>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</si>
  <si>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</si>
  <si>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</si>
  <si>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</si>
  <si>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</si>
  <si>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</si>
  <si>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</si>
  <si>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</si>
  <si>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</si>
  <si>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</si>
  <si>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</si>
  <si>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</si>
  <si>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</si>
  <si>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</si>
  <si>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</si>
  <si>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</si>
  <si>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</si>
  <si>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</si>
  <si>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</si>
  <si>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</si>
  <si>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</si>
  <si>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</si>
  <si>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</si>
  <si>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</si>
  <si>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</si>
  <si>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</si>
  <si>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</si>
  <si>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</si>
  <si>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</si>
  <si>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</si>
  <si>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</si>
  <si>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</si>
  <si>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</si>
  <si>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</si>
  <si>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</si>
  <si>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</si>
  <si>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</si>
  <si>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</si>
  <si>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</si>
  <si>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</si>
  <si>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</si>
  <si>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</si>
  <si>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</si>
  <si>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</si>
  <si>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</si>
  <si>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</si>
  <si>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</si>
  <si>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</si>
  <si>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</si>
  <si>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</si>
  <si>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</si>
  <si>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</si>
  <si>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</si>
  <si>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</si>
  <si>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</si>
  <si>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</si>
  <si>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</si>
  <si>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</si>
  <si>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</si>
  <si>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</si>
  <si>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</si>
  <si>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</si>
  <si>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</si>
  <si>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</si>
  <si>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</si>
  <si>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</si>
  <si>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</si>
  <si>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</si>
  <si>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</si>
  <si>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</si>
  <si>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</si>
  <si>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</si>
  <si>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</si>
  <si>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</si>
  <si>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</si>
  <si>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</si>
  <si>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</si>
  <si>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</si>
  <si>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</si>
  <si>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</si>
  <si>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</si>
  <si>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</si>
  <si>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</si>
  <si>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</si>
  <si>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</si>
  <si>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</si>
  <si>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</si>
  <si>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</si>
  <si>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</si>
  <si>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</si>
  <si>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</si>
  <si>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</si>
  <si>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</si>
  <si>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</si>
  <si>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</si>
  <si>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</si>
  <si>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</si>
  <si>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</si>
  <si>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</si>
  <si>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</si>
  <si>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</si>
  <si>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</si>
  <si>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</si>
  <si>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</si>
  <si>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</si>
  <si>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</si>
  <si>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</si>
  <si>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</si>
  <si>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</si>
  <si>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</si>
  <si>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</si>
  <si>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</si>
  <si>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</si>
  <si>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</si>
  <si>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</si>
  <si>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</si>
  <si>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</si>
  <si>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</si>
  <si>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</si>
  <si>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</si>
  <si>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</si>
  <si>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</si>
  <si>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</si>
  <si>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</si>
  <si>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</si>
  <si>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</si>
  <si>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</si>
  <si>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</si>
  <si>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</si>
  <si>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</si>
  <si>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</si>
  <si>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</si>
  <si>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</si>
  <si>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</si>
  <si>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</si>
  <si>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</si>
  <si>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</si>
  <si>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</si>
  <si>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</si>
  <si>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</si>
  <si>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</si>
  <si>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</si>
  <si>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</si>
  <si>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</si>
  <si>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</si>
  <si>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</si>
  <si>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</si>
  <si>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</si>
  <si>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</si>
  <si>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</si>
  <si>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</si>
  <si>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</si>
  <si>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</si>
  <si>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</si>
  <si>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</si>
  <si>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</si>
  <si>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</si>
  <si>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</si>
  <si>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</si>
  <si>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</si>
  <si>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</si>
  <si>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</si>
  <si>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</si>
  <si>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</si>
  <si>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</si>
  <si>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</si>
  <si>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</si>
  <si>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</si>
  <si>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</si>
  <si>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</si>
  <si>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</si>
  <si>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</si>
  <si>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</si>
  <si>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</si>
  <si>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</si>
  <si>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</si>
  <si>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</si>
  <si>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</si>
  <si>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</si>
  <si>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</si>
  <si>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</si>
  <si>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</si>
  <si>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</si>
  <si>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</si>
  <si>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</si>
  <si>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</si>
  <si>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</si>
  <si>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</si>
  <si>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</si>
  <si>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</si>
  <si>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</si>
  <si>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</si>
  <si>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</si>
  <si>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</si>
  <si>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</si>
  <si>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</si>
  <si>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</si>
  <si>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</si>
  <si>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</si>
  <si>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</si>
  <si>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</si>
  <si>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</si>
  <si>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</si>
  <si>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</si>
  <si>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</si>
  <si>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</si>
  <si>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</si>
  <si>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</si>
  <si>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</si>
  <si>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</si>
  <si>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</si>
  <si>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</si>
  <si>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</si>
  <si>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</si>
  <si>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</si>
  <si>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</si>
  <si>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</si>
  <si>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</si>
  <si>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</si>
  <si>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</si>
  <si>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</si>
  <si>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</si>
  <si>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</si>
  <si>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</si>
  <si>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</si>
  <si>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</si>
  <si>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</si>
  <si>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</si>
  <si>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</si>
  <si>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</si>
  <si>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</si>
  <si>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</si>
  <si>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</si>
  <si>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</si>
  <si>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</si>
  <si>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</si>
  <si>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</si>
  <si>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</si>
  <si>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</si>
  <si>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</si>
  <si>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</si>
  <si>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</si>
  <si>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</si>
  <si>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</si>
  <si>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</si>
  <si>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</si>
  <si>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</si>
  <si>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</si>
  <si>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</si>
  <si>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</si>
  <si>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</si>
  <si>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</si>
  <si>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</si>
  <si>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</si>
  <si>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</si>
  <si>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</si>
  <si>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</si>
  <si>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</si>
  <si>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</si>
  <si>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</si>
  <si>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</si>
  <si>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</si>
  <si>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</si>
  <si>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</si>
  <si>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</si>
  <si>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</si>
  <si>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</si>
  <si>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</si>
  <si>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</si>
  <si>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</si>
  <si>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</si>
  <si>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</si>
  <si>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</si>
  <si>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</si>
  <si>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</si>
  <si>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</si>
  <si>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</si>
  <si>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</si>
  <si>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</si>
  <si>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</si>
  <si>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</si>
  <si>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</si>
  <si>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</si>
  <si>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</si>
  <si>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</si>
  <si>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</si>
  <si>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</si>
  <si>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</si>
  <si>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</si>
  <si>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</si>
  <si>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</si>
  <si>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</si>
  <si>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</si>
  <si>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</si>
  <si>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</si>
  <si>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</si>
  <si>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</si>
  <si>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</si>
  <si>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</si>
  <si>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</si>
  <si>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</si>
  <si>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</si>
  <si>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</si>
  <si>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</si>
  <si>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</si>
  <si>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</si>
  <si>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</si>
  <si>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</si>
  <si>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</si>
  <si>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</si>
  <si>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</si>
  <si>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</si>
  <si>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</si>
  <si>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</si>
  <si>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</si>
  <si>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</si>
  <si>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</si>
  <si>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</si>
  <si>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</si>
  <si>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</si>
  <si>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</si>
  <si>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</si>
  <si>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</si>
  <si>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</si>
  <si>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</si>
  <si>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</si>
  <si>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</si>
  <si>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</si>
  <si>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</si>
  <si>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</si>
  <si>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</si>
  <si>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</si>
  <si>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</si>
  <si>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</si>
  <si>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</si>
  <si>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</si>
  <si>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</si>
  <si>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</si>
  <si>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</si>
  <si>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</si>
  <si>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</si>
  <si>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</si>
  <si>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</si>
  <si>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</si>
  <si>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</si>
  <si>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</si>
  <si>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</si>
  <si>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</si>
  <si>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</si>
  <si>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</si>
  <si>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</si>
  <si>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</si>
  <si>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</si>
  <si>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</si>
  <si>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</si>
  <si>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</si>
  <si>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</si>
  <si>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</si>
  <si>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</si>
  <si>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</si>
  <si>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</si>
  <si>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</si>
  <si>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</si>
  <si>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</si>
  <si>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</si>
  <si>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</si>
  <si>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</si>
  <si>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</si>
  <si>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</si>
  <si>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</si>
  <si>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</si>
  <si>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</si>
  <si>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</si>
  <si>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</si>
  <si>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</si>
  <si>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</si>
  <si>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</si>
  <si>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</si>
  <si>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</si>
  <si>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</si>
  <si>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</si>
  <si>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</si>
  <si>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</si>
  <si>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</si>
  <si>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</si>
  <si>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</si>
  <si>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</si>
  <si>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</si>
  <si>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</si>
  <si>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</si>
  <si>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</si>
  <si>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</si>
  <si>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</si>
  <si>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</si>
  <si>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</si>
  <si>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</si>
  <si>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</si>
  <si>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</si>
  <si>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</si>
  <si>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</si>
  <si>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</si>
  <si>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</si>
  <si>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</si>
  <si>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</si>
  <si>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</si>
  <si>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</si>
  <si>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</si>
  <si>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</si>
  <si>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</si>
  <si>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</si>
  <si>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</si>
  <si>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</si>
  <si>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</si>
  <si>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</si>
  <si>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</si>
  <si>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</si>
  <si>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</si>
  <si>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</si>
  <si>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</si>
  <si>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</si>
  <si>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</si>
  <si>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</si>
  <si>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</si>
  <si>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</si>
  <si>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</si>
  <si>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</si>
  <si>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</si>
  <si>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</si>
  <si>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</si>
  <si>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</si>
  <si>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</si>
  <si>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</si>
  <si>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</si>
  <si>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</si>
  <si>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</si>
  <si>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</si>
  <si>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</si>
  <si>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</si>
  <si>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</si>
  <si>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</si>
  <si>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</si>
  <si>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</si>
  <si>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</si>
  <si>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</si>
  <si>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</si>
  <si>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</si>
  <si>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</si>
  <si>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</si>
  <si>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</si>
  <si>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</si>
  <si>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</si>
  <si>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</si>
  <si>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</si>
  <si>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</si>
  <si>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</si>
  <si>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</si>
  <si>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</si>
  <si>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</si>
  <si>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</si>
  <si>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</si>
  <si>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</si>
  <si>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</si>
  <si>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</si>
  <si>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</si>
  <si>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</si>
  <si>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</si>
  <si>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</si>
  <si>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</si>
  <si>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</si>
  <si>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</si>
  <si>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</si>
  <si>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</si>
  <si>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</si>
  <si>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</si>
  <si>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</si>
  <si>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</si>
  <si>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</si>
  <si>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</si>
  <si>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</si>
  <si>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</si>
  <si>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</si>
  <si>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</si>
  <si>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</si>
  <si>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</si>
  <si>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</si>
  <si>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</si>
  <si>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</si>
  <si>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</si>
  <si>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</si>
  <si>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</si>
  <si>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</si>
  <si>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</si>
  <si>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</si>
  <si>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</si>
  <si>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</si>
  <si>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</si>
  <si>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</si>
  <si>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</si>
  <si>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</si>
  <si>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</si>
  <si>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</si>
  <si>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</si>
  <si>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</si>
  <si>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</si>
  <si>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</si>
  <si>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</si>
  <si>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</si>
  <si>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</si>
  <si>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</si>
  <si>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</si>
  <si>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</si>
  <si>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</si>
  <si>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</si>
  <si>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</si>
  <si>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</si>
  <si>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</si>
  <si>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</si>
  <si>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</si>
  <si>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</si>
  <si>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</si>
  <si>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</si>
  <si>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</si>
  <si>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</si>
  <si>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</si>
  <si>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</si>
  <si>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</si>
  <si>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</si>
  <si>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</si>
  <si>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</si>
  <si>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</si>
  <si>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</si>
  <si>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</si>
  <si>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</si>
  <si>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</si>
  <si>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</si>
  <si>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</si>
  <si>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</si>
  <si>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</si>
  <si>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</si>
  <si>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</si>
  <si>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</si>
  <si>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</si>
  <si>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</si>
  <si>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</si>
  <si>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</si>
  <si>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</si>
  <si>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</si>
  <si>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</si>
  <si>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</si>
  <si>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</si>
  <si>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</si>
  <si>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</si>
  <si>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</si>
  <si>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</si>
  <si>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</si>
  <si>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</si>
  <si>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</si>
  <si>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</si>
  <si>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</si>
  <si>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</si>
  <si>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</si>
  <si>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</si>
  <si>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</si>
  <si>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</si>
  <si>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</si>
  <si>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</si>
  <si>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</si>
  <si>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</si>
  <si>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</si>
  <si>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</si>
  <si>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</si>
  <si>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</si>
  <si>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</si>
  <si>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</si>
  <si>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</si>
  <si>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</si>
  <si>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</si>
  <si>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</si>
  <si>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</si>
  <si>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</si>
  <si>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</si>
  <si>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</si>
  <si>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</si>
  <si>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</si>
  <si>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</si>
  <si>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</si>
  <si>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</si>
  <si>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</si>
  <si>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</si>
  <si>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</si>
  <si>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</si>
  <si>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</si>
  <si>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</si>
  <si>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</si>
  <si>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</si>
  <si>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</si>
  <si>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</si>
  <si>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</si>
  <si>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</si>
  <si>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</si>
  <si>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</si>
  <si>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</si>
  <si>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</si>
  <si>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</si>
  <si>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</si>
  <si>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</si>
  <si>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</si>
  <si>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</si>
  <si>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</si>
  <si>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</si>
  <si>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</si>
  <si>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</si>
  <si>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</si>
  <si>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</si>
  <si>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</si>
  <si>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</si>
  <si>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</si>
  <si>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</si>
  <si>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</si>
  <si>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</si>
  <si>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</si>
  <si>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</si>
  <si>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</si>
  <si>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</si>
  <si>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</si>
  <si>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</si>
  <si>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</si>
  <si>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</si>
  <si>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</si>
  <si>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</si>
  <si>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</si>
  <si>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</si>
  <si>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</si>
  <si>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</si>
  <si>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</si>
  <si>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</si>
  <si>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</si>
  <si>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</si>
  <si>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</si>
  <si>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</si>
  <si>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</si>
  <si>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</si>
  <si>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</si>
  <si>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</si>
  <si>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</si>
  <si>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</si>
  <si>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</si>
  <si>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</si>
  <si>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</si>
  <si>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</si>
  <si>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</si>
  <si>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</si>
  <si>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</si>
  <si>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</si>
  <si>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</si>
  <si>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</si>
  <si>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</si>
  <si>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</si>
  <si>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</si>
  <si>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</si>
  <si>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</si>
  <si>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</si>
  <si>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</si>
  <si>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</si>
  <si>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</si>
  <si>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</si>
  <si>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</si>
  <si>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</si>
  <si>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</si>
  <si>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</si>
  <si>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</si>
  <si>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</si>
  <si>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</si>
  <si>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</si>
  <si>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</si>
  <si>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</si>
  <si>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</si>
  <si>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</si>
  <si>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</si>
  <si>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</si>
  <si>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</si>
  <si>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</si>
  <si>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</si>
  <si>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</si>
  <si>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</si>
  <si>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</si>
  <si>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</si>
  <si>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</si>
  <si>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</si>
  <si>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</si>
  <si>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</si>
  <si>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</si>
  <si>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</si>
  <si>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</si>
  <si>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</si>
  <si>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</si>
  <si>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</si>
  <si>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</si>
  <si>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</si>
  <si>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</si>
  <si>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</si>
  <si>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</si>
  <si>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</si>
  <si>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</si>
  <si>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</si>
  <si>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</si>
  <si>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</si>
  <si>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</si>
  <si>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</si>
  <si>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</si>
  <si>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</si>
  <si>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</si>
  <si>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</si>
  <si>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</si>
  <si>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</si>
  <si>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</si>
  <si>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</si>
  <si>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</si>
  <si>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</si>
  <si>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</si>
  <si>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</si>
  <si>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</si>
  <si>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</si>
  <si>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</si>
  <si>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</si>
  <si>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</si>
  <si>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</si>
  <si>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</si>
  <si>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</si>
  <si>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</si>
  <si>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</si>
  <si>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</si>
  <si>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</si>
  <si>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</si>
  <si>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</si>
  <si>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</si>
  <si>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</si>
  <si>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</si>
  <si>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</si>
  <si>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</si>
  <si>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</si>
  <si>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</si>
  <si>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</si>
  <si>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</si>
  <si>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</si>
  <si>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</si>
  <si>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</si>
  <si>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</si>
  <si>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</si>
  <si>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</si>
  <si>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</si>
  <si>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</si>
  <si>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</si>
  <si>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</si>
  <si>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</si>
  <si>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</si>
  <si>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</si>
  <si>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</si>
  <si>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</si>
  <si>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</si>
  <si>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</si>
  <si>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</si>
  <si>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</si>
  <si>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</si>
  <si>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</si>
  <si>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</si>
  <si>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</si>
  <si>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</si>
  <si>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</si>
  <si>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</si>
  <si>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</si>
  <si>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</si>
  <si>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</si>
  <si>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</si>
  <si>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</si>
  <si>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</si>
  <si>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</si>
  <si>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</si>
  <si>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</si>
  <si>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</si>
  <si>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</si>
  <si>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</si>
  <si>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</si>
  <si>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</si>
  <si>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</si>
  <si>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</si>
  <si>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</si>
  <si>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</si>
  <si>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</si>
  <si>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</si>
  <si>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</si>
  <si>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</si>
  <si>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</si>
  <si>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</si>
  <si>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</si>
  <si>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</si>
  <si>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</si>
  <si>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</si>
  <si>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</si>
  <si>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</si>
  <si>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</si>
  <si>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</si>
  <si>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</si>
  <si>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</si>
  <si>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</si>
  <si>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</si>
  <si>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</si>
  <si>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</si>
  <si>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</si>
  <si>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</si>
  <si>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</si>
  <si>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</si>
  <si>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</si>
  <si>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</si>
  <si>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</si>
  <si>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</si>
  <si>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</si>
  <si>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</si>
  <si>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</si>
  <si>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</si>
  <si>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</si>
  <si>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</si>
  <si>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</si>
  <si>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</si>
  <si>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</si>
  <si>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</si>
  <si>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</si>
  <si>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</si>
  <si>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</si>
  <si>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</si>
  <si>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</si>
  <si>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</si>
  <si>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</si>
  <si>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</si>
  <si>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</si>
  <si>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</si>
  <si>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</si>
  <si>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</si>
  <si>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</si>
  <si>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</si>
  <si>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</si>
  <si>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</si>
  <si>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</si>
  <si>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</si>
  <si>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</si>
  <si>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</si>
  <si>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</si>
  <si>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</si>
  <si>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</si>
  <si>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</si>
  <si>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</si>
  <si>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</si>
  <si>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</si>
  <si>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</si>
  <si>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</si>
  <si>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</si>
  <si>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</si>
  <si>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</si>
  <si>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</si>
  <si>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</si>
  <si>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</si>
  <si>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</si>
  <si>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</si>
  <si>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</si>
  <si>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</si>
  <si>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</si>
  <si>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</si>
  <si>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</si>
  <si>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</si>
  <si>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</si>
  <si>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</si>
  <si>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</si>
  <si>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</si>
  <si>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</si>
  <si>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</si>
  <si>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</si>
  <si>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</si>
  <si>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</si>
  <si>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</si>
  <si>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</si>
  <si>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</si>
  <si>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</si>
  <si>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</si>
  <si>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</si>
  <si>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</si>
  <si>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</si>
  <si>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</si>
  <si>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</si>
  <si>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</si>
  <si>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</si>
  <si>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</si>
  <si>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</si>
  <si>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</si>
  <si>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</si>
  <si>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</si>
  <si>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</si>
  <si>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</si>
  <si>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</si>
  <si>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</si>
  <si>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</si>
  <si>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</si>
  <si>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</si>
  <si>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</si>
  <si>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</si>
  <si>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</si>
  <si>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</si>
  <si>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</si>
  <si>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</si>
  <si>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</si>
  <si>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</si>
  <si>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</si>
  <si>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</si>
  <si>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</si>
  <si>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</si>
  <si>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</si>
  <si>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</si>
  <si>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</si>
  <si>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</si>
  <si>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</si>
  <si>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</si>
  <si>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</si>
  <si>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</si>
  <si>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</si>
  <si>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</si>
  <si>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</si>
  <si>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</si>
  <si>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</si>
  <si>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</si>
  <si>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</si>
  <si>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</si>
  <si>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</si>
  <si>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</si>
  <si>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</si>
  <si>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</si>
  <si>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</si>
  <si>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</si>
  <si>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</si>
  <si>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</si>
  <si>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</si>
  <si>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</si>
  <si>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</si>
  <si>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</si>
  <si>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</si>
  <si>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</si>
  <si>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</si>
  <si>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</si>
  <si>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</si>
  <si>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</si>
  <si>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</si>
  <si>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</si>
  <si>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</si>
  <si>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</si>
  <si>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</si>
  <si>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</si>
  <si>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</si>
  <si>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</si>
  <si>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</si>
  <si>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</si>
  <si>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</si>
  <si>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</si>
  <si>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</si>
  <si>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</si>
  <si>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</si>
  <si>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</si>
  <si>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</si>
  <si>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</si>
  <si>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</si>
  <si>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</si>
  <si>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</si>
  <si>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</si>
  <si>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</si>
  <si>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</si>
  <si>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</si>
  <si>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</si>
  <si>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</si>
  <si>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</si>
  <si>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</si>
  <si>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</si>
  <si>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</si>
  <si>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</si>
  <si>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</si>
  <si>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</si>
  <si>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</si>
  <si>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</si>
  <si>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</si>
  <si>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</si>
  <si>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</si>
  <si>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</si>
  <si>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</si>
  <si>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</si>
  <si>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</si>
  <si>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</si>
  <si>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</si>
  <si>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</si>
  <si>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</si>
  <si>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</si>
  <si>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</si>
  <si>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</si>
  <si>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</si>
  <si>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</si>
  <si>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</si>
  <si>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</si>
  <si>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</si>
  <si>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</si>
  <si>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</si>
  <si>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</si>
  <si>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</si>
  <si>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</si>
  <si>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</si>
  <si>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</si>
  <si>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</si>
  <si>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</si>
  <si>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</si>
  <si>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</si>
  <si>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</si>
  <si>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</si>
  <si>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</si>
  <si>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</si>
  <si>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</si>
  <si>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</si>
  <si>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</si>
  <si>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</si>
  <si>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</si>
  <si>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</si>
  <si>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</si>
  <si>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</si>
  <si>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</si>
  <si>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</si>
  <si>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</si>
  <si>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</si>
  <si>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</si>
  <si>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</si>
  <si>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</si>
  <si>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</si>
  <si>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</si>
  <si>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</si>
  <si>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</si>
  <si>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</si>
  <si>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</si>
  <si>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</si>
  <si>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</si>
  <si>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</si>
  <si>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</si>
  <si>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</si>
  <si>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</si>
  <si>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</si>
  <si>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</si>
  <si>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</si>
  <si>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</si>
  <si>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</si>
  <si>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</si>
  <si>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</si>
  <si>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</si>
  <si>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</si>
  <si>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</si>
  <si>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</si>
  <si>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</si>
  <si>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</si>
  <si>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</si>
  <si>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</si>
  <si>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</si>
  <si>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</si>
  <si>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</si>
  <si>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</si>
  <si>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</si>
  <si>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</si>
  <si>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</si>
  <si>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</si>
  <si>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</si>
  <si>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</si>
  <si>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</si>
  <si>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</si>
  <si>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</si>
  <si>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</si>
  <si>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</si>
  <si>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</si>
  <si>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</si>
  <si>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</si>
  <si>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</si>
  <si>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</si>
  <si>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</si>
  <si>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</si>
  <si>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</si>
  <si>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</si>
  <si>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</si>
  <si>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</si>
  <si>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</si>
  <si>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</si>
  <si>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</si>
  <si>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</si>
  <si>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</si>
  <si>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</si>
  <si>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</si>
  <si>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</si>
  <si>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</si>
  <si>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</si>
  <si>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</si>
  <si>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</si>
  <si>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</si>
  <si>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</si>
  <si>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</si>
  <si>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</si>
  <si>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</si>
  <si>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</si>
  <si>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</si>
  <si>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</si>
  <si>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</si>
  <si>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</si>
  <si>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</si>
  <si>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</si>
  <si>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</si>
  <si>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</si>
  <si>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</si>
  <si>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</si>
  <si>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</si>
  <si>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</si>
  <si>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</si>
  <si>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</si>
  <si>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</si>
  <si>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</si>
  <si>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</si>
  <si>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</si>
  <si>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</si>
  <si>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</si>
  <si>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</si>
  <si>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</si>
  <si>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</si>
  <si>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</si>
  <si>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</si>
  <si>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</si>
  <si>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</si>
  <si>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</si>
  <si>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</si>
  <si>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</si>
  <si>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</si>
  <si>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</si>
  <si>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</si>
  <si>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</si>
  <si>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</si>
  <si>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</si>
  <si>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</si>
  <si>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</si>
  <si>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</si>
  <si>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</si>
  <si>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</si>
  <si>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</si>
  <si>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</si>
  <si>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</si>
  <si>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</si>
  <si>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</si>
  <si>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</si>
  <si>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</si>
  <si>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</si>
  <si>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</si>
  <si>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</si>
  <si>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</si>
  <si>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</si>
  <si>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</si>
  <si>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</si>
  <si>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</si>
  <si>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</si>
  <si>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</si>
  <si>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</si>
  <si>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</si>
  <si>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</si>
  <si>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</si>
  <si>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</si>
  <si>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</si>
  <si>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</si>
  <si>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</si>
  <si>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</si>
  <si>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</si>
  <si>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</si>
  <si>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</si>
  <si>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</si>
  <si>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</si>
  <si>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</si>
  <si>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</si>
  <si>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</si>
  <si>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</si>
  <si>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</si>
  <si>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</si>
  <si>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</si>
  <si>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</si>
  <si>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</si>
  <si>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</si>
  <si>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</si>
  <si>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</si>
  <si>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</si>
  <si>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</si>
  <si>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</si>
  <si>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</si>
  <si>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</si>
  <si>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</si>
  <si>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</si>
  <si>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</si>
  <si>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</si>
  <si>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</si>
  <si>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</si>
  <si>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</si>
  <si>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</si>
  <si>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</si>
  <si>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</si>
  <si>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</si>
  <si>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</si>
  <si>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</si>
  <si>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</si>
  <si>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</si>
  <si>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</si>
  <si>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</si>
  <si>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</si>
  <si>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</si>
  <si>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</si>
  <si>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</si>
  <si>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</si>
  <si>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</si>
  <si>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</si>
  <si>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</si>
  <si>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</si>
  <si>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</si>
  <si>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</si>
  <si>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</si>
  <si>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</si>
  <si>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</si>
  <si>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</si>
  <si>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</si>
  <si>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</si>
  <si>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</si>
  <si>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</si>
  <si>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</si>
  <si>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</si>
  <si>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</si>
  <si>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</si>
  <si>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</si>
  <si>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</si>
  <si>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</si>
  <si>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</si>
  <si>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</si>
  <si>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</si>
  <si>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</si>
  <si>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</si>
  <si>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</si>
  <si>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</si>
  <si>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</si>
  <si>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</si>
  <si>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</si>
  <si>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</si>
  <si>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</si>
  <si>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</si>
  <si>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</si>
  <si>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</si>
  <si>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</si>
  <si>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</si>
  <si>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</si>
  <si>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</si>
  <si>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</si>
  <si>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</si>
  <si>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</si>
  <si>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</si>
  <si>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</si>
  <si>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</si>
  <si>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</si>
  <si>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</si>
  <si>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</si>
  <si>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</si>
  <si>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</si>
  <si>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</si>
  <si>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</si>
  <si>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</si>
  <si>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</si>
  <si>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</si>
  <si>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</si>
  <si>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</si>
  <si>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</si>
  <si>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</si>
  <si>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</si>
  <si>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</si>
  <si>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</si>
  <si>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</si>
  <si>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</si>
  <si>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</si>
  <si>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</si>
  <si>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</si>
  <si>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</si>
  <si>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</si>
  <si>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</si>
  <si>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</si>
  <si>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</si>
  <si>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</si>
  <si>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</si>
  <si>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</si>
  <si>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</si>
  <si>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</si>
  <si>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</si>
  <si>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</si>
  <si>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</si>
  <si>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</si>
  <si>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</si>
  <si>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</si>
  <si>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</si>
  <si>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</si>
  <si>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</si>
  <si>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</si>
  <si>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</si>
  <si>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</si>
  <si>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</si>
  <si>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</si>
  <si>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</si>
  <si>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</si>
  <si>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</si>
  <si>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</si>
  <si>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</si>
  <si>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</si>
  <si>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</si>
  <si>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</si>
  <si>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</si>
  <si>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</si>
  <si>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</si>
  <si>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</si>
  <si>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</si>
  <si>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</si>
  <si>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</si>
  <si>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</si>
  <si>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</si>
  <si>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</si>
  <si>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</si>
  <si>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</si>
  <si>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</si>
  <si>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</si>
  <si>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</si>
  <si>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</si>
  <si>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</si>
  <si>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</si>
  <si>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</si>
  <si>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</si>
  <si>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</si>
  <si>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</si>
  <si>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</si>
  <si>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</si>
  <si>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</si>
  <si>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</si>
  <si>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</si>
  <si>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</si>
  <si>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</si>
  <si>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</si>
  <si>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</si>
  <si>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</si>
  <si>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</si>
  <si>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</si>
  <si>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</si>
  <si>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</si>
  <si>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</si>
  <si>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</si>
  <si>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</si>
  <si>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</si>
  <si>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</si>
  <si>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</si>
  <si>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</si>
  <si>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</si>
  <si>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</si>
  <si>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</si>
  <si>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</si>
  <si>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</si>
  <si>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</si>
  <si>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</si>
  <si>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</si>
  <si>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</si>
  <si>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</si>
  <si>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</si>
  <si>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</si>
  <si>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</si>
  <si>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</si>
  <si>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</si>
  <si>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</si>
  <si>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</si>
  <si>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</si>
  <si>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</si>
  <si>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</si>
  <si>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</si>
  <si>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</si>
  <si>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</si>
  <si>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</si>
  <si>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</si>
  <si>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</si>
  <si>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</si>
  <si>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</si>
  <si>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</si>
  <si>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</si>
  <si>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</si>
  <si>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</si>
  <si>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</si>
  <si>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</si>
  <si>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</si>
  <si>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</si>
  <si>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</si>
  <si>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</si>
  <si>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</si>
  <si>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</si>
  <si>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</si>
  <si>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</si>
  <si>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</si>
  <si>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</si>
  <si>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</si>
  <si>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</si>
  <si>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</si>
  <si>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</si>
  <si>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</si>
  <si>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</si>
  <si>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</si>
  <si>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</si>
  <si>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</si>
  <si>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</si>
  <si>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</si>
  <si>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</si>
  <si>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</si>
  <si>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</si>
  <si>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</si>
  <si>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</si>
  <si>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</si>
  <si>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</si>
  <si>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</si>
  <si>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</si>
  <si>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</si>
  <si>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</si>
  <si>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</si>
  <si>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</si>
  <si>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</si>
  <si>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</si>
  <si>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</si>
  <si>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</si>
  <si>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</si>
  <si>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</si>
  <si>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</si>
  <si>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</si>
  <si>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</si>
  <si>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</si>
  <si>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</si>
  <si>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</si>
  <si>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</si>
  <si>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</si>
  <si>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</si>
  <si>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</si>
  <si>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</si>
  <si>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</si>
  <si>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</si>
  <si>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</si>
  <si>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</si>
  <si>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</si>
  <si>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</si>
  <si>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</si>
  <si>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</si>
  <si>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</si>
  <si>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</si>
  <si>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</si>
  <si>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</si>
  <si>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</si>
  <si>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</si>
  <si>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</si>
  <si>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</si>
  <si>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</si>
  <si>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</si>
  <si>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</si>
  <si>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</si>
  <si>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</si>
  <si>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</si>
  <si>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</si>
  <si>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</si>
  <si>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</si>
  <si>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</si>
  <si>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</si>
  <si>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</si>
  <si>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</si>
  <si>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</si>
  <si>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</si>
  <si>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</si>
  <si>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</si>
  <si>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</si>
  <si>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</si>
  <si>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</si>
  <si>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</si>
  <si>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</si>
  <si>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</si>
  <si>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</si>
  <si>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</si>
  <si>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</si>
  <si>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</si>
  <si>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</si>
  <si>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</si>
  <si>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</si>
  <si>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</si>
  <si>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</si>
  <si>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</si>
  <si>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</si>
  <si>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</si>
  <si>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</si>
  <si>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</si>
  <si>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</si>
  <si>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</si>
  <si>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</si>
  <si>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</si>
  <si>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</si>
  <si>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</si>
  <si>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</si>
  <si>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</si>
  <si>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</si>
  <si>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</si>
  <si>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</si>
  <si>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</si>
  <si>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</si>
  <si>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</si>
  <si>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</si>
  <si>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</si>
  <si>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</si>
  <si>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</si>
  <si>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</si>
  <si>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</si>
  <si>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</si>
  <si>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</si>
  <si>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</si>
  <si>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</si>
  <si>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</si>
  <si>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</si>
  <si>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</si>
  <si>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</si>
  <si>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</si>
  <si>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</si>
  <si>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</si>
  <si>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</si>
  <si>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</si>
  <si>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</si>
  <si>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</si>
  <si>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</si>
  <si>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</si>
  <si>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</si>
  <si>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</si>
  <si>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</si>
  <si>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</si>
  <si>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</si>
  <si>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</si>
  <si>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</si>
  <si>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</si>
  <si>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</si>
  <si>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</si>
  <si>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</si>
  <si>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</si>
  <si>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</si>
  <si>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</si>
  <si>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</si>
  <si>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</si>
  <si>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</si>
  <si>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</si>
  <si>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</si>
  <si>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</si>
  <si>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</si>
  <si>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</si>
  <si>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</si>
  <si>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</si>
  <si>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</si>
  <si>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</si>
  <si>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</si>
  <si>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</si>
  <si>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</si>
  <si>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</si>
  <si>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</si>
  <si>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</si>
  <si>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</si>
  <si>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</si>
  <si>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</si>
  <si>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</si>
  <si>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</si>
  <si>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</si>
  <si>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</si>
  <si>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</si>
  <si>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</si>
  <si>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</si>
  <si>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</si>
  <si>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</si>
  <si>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</si>
  <si>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</si>
  <si>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</si>
  <si>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</si>
  <si>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</si>
  <si>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</si>
  <si>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</si>
  <si>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</si>
  <si>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</si>
  <si>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</si>
  <si>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</si>
  <si>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</si>
  <si>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</si>
  <si>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</si>
  <si>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</si>
  <si>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</si>
  <si>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</si>
  <si>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</si>
  <si>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</si>
  <si>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</si>
  <si>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</si>
  <si>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</si>
  <si>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</si>
  <si>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</si>
  <si>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</si>
  <si>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</si>
  <si>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</si>
  <si>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</si>
  <si>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</si>
  <si>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</si>
  <si>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</si>
  <si>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</si>
  <si>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</si>
  <si>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</si>
  <si>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</si>
  <si>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</si>
  <si>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</si>
  <si>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</si>
  <si>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</si>
  <si>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</si>
  <si>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</si>
  <si>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</si>
  <si>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</si>
  <si>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</si>
  <si>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</si>
  <si>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</si>
  <si>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</si>
  <si>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</si>
  <si>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</si>
  <si>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</si>
  <si>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</si>
  <si>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</si>
  <si>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</si>
  <si>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</si>
  <si>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</si>
  <si>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</si>
  <si>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</si>
  <si>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</si>
  <si>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</si>
  <si>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</si>
  <si>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</si>
  <si>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</si>
  <si>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</si>
  <si>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</si>
  <si>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</si>
  <si>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</si>
  <si>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</si>
  <si>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</si>
  <si>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</si>
  <si>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</si>
  <si>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</si>
  <si>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</si>
  <si>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</si>
  <si>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</si>
  <si>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</si>
  <si>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</si>
  <si>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</si>
  <si>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</si>
  <si>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</si>
  <si>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</si>
  <si>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</si>
  <si>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</si>
  <si>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</si>
  <si>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</si>
  <si>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</si>
  <si>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</si>
  <si>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</si>
  <si>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</si>
  <si>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</si>
  <si>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</si>
  <si>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</si>
  <si>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</si>
  <si>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</si>
  <si>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</si>
  <si>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</si>
  <si>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</si>
  <si>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</si>
  <si>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</si>
  <si>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</si>
  <si>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</si>
  <si>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</si>
  <si>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</si>
  <si>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</si>
  <si>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</si>
  <si>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</si>
  <si>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</si>
  <si>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</si>
  <si>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</si>
  <si>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</si>
  <si>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</si>
  <si>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</si>
  <si>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</si>
  <si>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</si>
  <si>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</si>
  <si>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</si>
  <si>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</si>
  <si>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</si>
  <si>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</si>
  <si>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</si>
  <si>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</si>
  <si>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</si>
  <si>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</si>
  <si>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</si>
  <si>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</si>
  <si>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</si>
  <si>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</si>
  <si>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</si>
  <si>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</si>
  <si>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</si>
  <si>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</si>
  <si>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</si>
  <si>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</si>
  <si>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</si>
  <si>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</si>
  <si>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</si>
  <si>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</si>
  <si>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</si>
  <si>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</si>
  <si>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</si>
  <si>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</si>
  <si>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</si>
  <si>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</si>
  <si>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</si>
  <si>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</si>
  <si>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</si>
  <si>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</si>
  <si>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</si>
  <si>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</si>
  <si>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</si>
  <si>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</si>
  <si>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</si>
  <si>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</si>
  <si>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</si>
  <si>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</si>
  <si>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</si>
  <si>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</si>
  <si>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</si>
  <si>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</si>
  <si>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</si>
  <si>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</si>
  <si>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</si>
  <si>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</si>
  <si>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</si>
  <si>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</si>
  <si>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</si>
  <si>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</si>
  <si>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</si>
  <si>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</si>
  <si>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</si>
  <si>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</si>
  <si>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</si>
  <si>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</si>
  <si>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</si>
  <si>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</si>
  <si>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</si>
  <si>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</si>
  <si>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</si>
  <si>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</si>
  <si>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</si>
  <si>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</si>
  <si>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</si>
  <si>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</si>
  <si>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</si>
  <si>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</si>
  <si>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</si>
  <si>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</si>
  <si>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</si>
  <si>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</si>
  <si>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</si>
  <si>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</si>
  <si>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</si>
  <si>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</si>
  <si>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</si>
  <si>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</si>
  <si>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</si>
  <si>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</si>
  <si>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</si>
  <si>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</si>
  <si>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</si>
  <si>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</si>
  <si>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</si>
  <si>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</si>
  <si>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</si>
  <si>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</si>
  <si>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</si>
  <si>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</si>
  <si>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</si>
  <si>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</si>
  <si>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</si>
  <si>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</si>
  <si>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</si>
  <si>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</si>
  <si>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</si>
  <si>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</si>
  <si>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</si>
  <si>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</si>
  <si>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</si>
  <si>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</si>
  <si>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</si>
  <si>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</si>
  <si>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</si>
  <si>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</si>
  <si>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</si>
  <si>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</si>
  <si>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</si>
  <si>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</si>
  <si>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</si>
  <si>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</si>
  <si>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</si>
  <si>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</si>
  <si>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</si>
  <si>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</si>
  <si>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</si>
  <si>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</si>
  <si>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</si>
  <si>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</si>
  <si>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</si>
  <si>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</si>
  <si>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</si>
  <si>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</si>
  <si>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</si>
  <si>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</si>
  <si>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</si>
  <si>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</si>
  <si>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</si>
  <si>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</si>
  <si>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</si>
  <si>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</si>
  <si>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</si>
  <si>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</si>
  <si>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</si>
  <si>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</si>
  <si>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</si>
  <si>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</si>
  <si>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</si>
  <si>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</si>
  <si>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</si>
  <si>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</si>
  <si>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</si>
  <si>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</si>
  <si>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</si>
  <si>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</si>
  <si>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</si>
  <si>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</si>
  <si>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</si>
  <si>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</si>
  <si>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</si>
  <si>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</si>
  <si>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</si>
  <si>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</si>
  <si>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</si>
  <si>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</si>
  <si>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</si>
  <si>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</si>
  <si>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</si>
  <si>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</si>
  <si>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</si>
  <si>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</si>
  <si>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</si>
  <si>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</si>
  <si>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</si>
  <si>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</si>
  <si>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</si>
  <si>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</si>
  <si>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</si>
  <si>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</si>
  <si>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</si>
  <si>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</si>
  <si>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</si>
  <si>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</si>
  <si>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</si>
  <si>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</si>
  <si>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</si>
  <si>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</si>
  <si>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</si>
  <si>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</si>
  <si>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</si>
  <si>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</si>
  <si>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</si>
  <si>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</si>
  <si>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</si>
  <si>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</si>
  <si>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</si>
  <si>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</si>
  <si>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</si>
  <si>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</si>
  <si>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</si>
  <si>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</si>
  <si>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</si>
  <si>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</si>
  <si>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</si>
  <si>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</si>
  <si>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</si>
  <si>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</si>
  <si>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</si>
  <si>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</si>
  <si>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</si>
  <si>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</si>
  <si>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</si>
  <si>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</si>
  <si>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</si>
  <si>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</si>
  <si>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</si>
  <si>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</si>
  <si>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</si>
  <si>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</si>
  <si>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</si>
  <si>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</si>
  <si>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</si>
  <si>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</si>
  <si>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</si>
  <si>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</si>
  <si>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</si>
  <si>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</si>
  <si>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</si>
  <si>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</si>
  <si>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</si>
  <si>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</si>
  <si>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</si>
  <si>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</si>
  <si>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</si>
  <si>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</si>
  <si>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</si>
  <si>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</si>
  <si>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</si>
  <si>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</si>
  <si>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</si>
  <si>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</si>
  <si>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</si>
  <si>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</si>
  <si>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</si>
  <si>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</si>
  <si>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</si>
  <si>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</si>
  <si>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</si>
  <si>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</si>
  <si>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</si>
  <si>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</si>
  <si>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</si>
  <si>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</si>
  <si>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</si>
  <si>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</si>
  <si>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</si>
  <si>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</si>
  <si>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</si>
  <si>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</si>
  <si>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</si>
  <si>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</si>
  <si>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</si>
  <si>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</si>
  <si>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</si>
  <si>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</si>
  <si>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</si>
  <si>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</si>
  <si>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</si>
  <si>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</si>
  <si>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</si>
  <si>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</si>
  <si>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</si>
  <si>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</si>
  <si>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</si>
  <si>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</si>
  <si>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</si>
  <si>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</si>
  <si>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</si>
  <si>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</si>
  <si>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</si>
  <si>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</si>
  <si>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</si>
  <si>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</si>
  <si>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</si>
  <si>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</si>
  <si>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</si>
  <si>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</si>
  <si>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</si>
  <si>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</si>
  <si>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</si>
  <si>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</si>
  <si>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</si>
  <si>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</si>
  <si>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</si>
  <si>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</si>
  <si>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</si>
  <si>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</si>
  <si>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</si>
  <si>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</si>
  <si>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</si>
  <si>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</si>
  <si>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</si>
  <si>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</si>
  <si>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</si>
  <si>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</si>
  <si>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</si>
  <si>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</si>
  <si>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</si>
  <si>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</si>
  <si>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</si>
  <si>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</si>
  <si>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</si>
  <si>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</si>
  <si>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</si>
  <si>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</si>
  <si>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</si>
  <si>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</si>
  <si>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</si>
  <si>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</si>
  <si>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</si>
  <si>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</si>
  <si>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</si>
  <si>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</si>
  <si>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</si>
  <si>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</si>
  <si>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</si>
  <si>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</si>
  <si>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</si>
  <si>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</si>
  <si>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</si>
  <si>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</si>
  <si>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</si>
  <si>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</si>
  <si>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</si>
  <si>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</si>
  <si>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</si>
  <si>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</si>
  <si>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</si>
  <si>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</si>
  <si>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</si>
  <si>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</si>
  <si>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</si>
  <si>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</si>
  <si>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</si>
  <si>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</si>
  <si>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</si>
  <si>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</si>
  <si>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</si>
  <si>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</si>
  <si>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</si>
  <si>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</si>
  <si>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</si>
  <si>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</si>
  <si>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</si>
  <si>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</si>
  <si>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</si>
  <si>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</si>
  <si>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</si>
  <si>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</si>
  <si>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</si>
  <si>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</si>
  <si>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</si>
  <si>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</si>
  <si>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</si>
  <si>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</si>
  <si>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</si>
  <si>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</si>
  <si>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</si>
  <si>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</si>
  <si>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</si>
  <si>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</si>
  <si>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</si>
  <si>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</si>
  <si>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</si>
  <si>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</si>
  <si>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</si>
  <si>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</si>
  <si>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</si>
  <si>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</si>
  <si>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</si>
  <si>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</si>
  <si>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</si>
  <si>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</si>
  <si>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</si>
  <si>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</si>
  <si>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</si>
  <si>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</si>
  <si>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</si>
  <si>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</si>
  <si>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</si>
  <si>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</si>
  <si>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</si>
  <si>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</si>
  <si>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</si>
  <si>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</si>
  <si>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</si>
  <si>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</si>
  <si>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</si>
  <si>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</si>
  <si>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</si>
  <si>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</si>
  <si>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</si>
  <si>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</si>
  <si>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</si>
  <si>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</si>
  <si>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</si>
  <si>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</si>
  <si>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</si>
  <si>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</si>
  <si>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</si>
  <si>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</si>
  <si>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</si>
  <si>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</si>
  <si>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</si>
  <si>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</si>
  <si>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</si>
  <si>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</si>
  <si>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</si>
  <si>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</si>
  <si>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</si>
  <si>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</si>
  <si>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</si>
  <si>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</si>
  <si>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</si>
  <si>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</si>
  <si>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</si>
  <si>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</si>
  <si>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</si>
  <si>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</si>
  <si>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</si>
  <si>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</si>
  <si>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</si>
  <si>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</si>
  <si>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</si>
  <si>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</si>
  <si>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</si>
  <si>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</si>
  <si>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</si>
  <si>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</si>
  <si>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</si>
  <si>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</si>
  <si>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</si>
  <si>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</si>
  <si>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</si>
  <si>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</si>
  <si>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</si>
  <si>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</si>
  <si>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</si>
  <si>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</si>
  <si>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</si>
  <si>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</si>
  <si>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</si>
  <si>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</si>
  <si>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</si>
  <si>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</si>
  <si>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</si>
  <si>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</si>
  <si>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</si>
  <si>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</si>
  <si>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</si>
  <si>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</si>
  <si>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</si>
  <si>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</si>
  <si>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</si>
  <si>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</si>
  <si>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</si>
  <si>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</si>
  <si>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</si>
  <si>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</si>
  <si>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</si>
  <si>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</si>
  <si>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</si>
  <si>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</si>
  <si>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</si>
  <si>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</si>
  <si>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</si>
  <si>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</si>
  <si>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</si>
  <si>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</si>
  <si>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</si>
  <si>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</si>
  <si>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</si>
  <si>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</si>
  <si>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</si>
  <si>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</si>
  <si>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</si>
  <si>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</si>
  <si>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</si>
  <si>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</si>
  <si>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</si>
  <si>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</si>
  <si>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</si>
  <si>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</si>
  <si>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</si>
  <si>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</si>
  <si>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</si>
  <si>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</si>
  <si>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</si>
  <si>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</si>
  <si>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</si>
  <si>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</si>
  <si>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</si>
  <si>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</si>
  <si>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</si>
  <si>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</si>
  <si>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</si>
  <si>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</si>
  <si>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</si>
  <si>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</si>
  <si>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</si>
  <si>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</si>
  <si>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</si>
  <si>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</si>
  <si>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</si>
  <si>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</si>
  <si>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</si>
  <si>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</si>
  <si>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</si>
  <si>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</si>
  <si>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</si>
  <si>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</si>
  <si>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</si>
  <si>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</si>
  <si>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</si>
  <si>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</si>
  <si>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</si>
  <si>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</si>
  <si>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</si>
  <si>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</si>
  <si>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</si>
  <si>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</si>
  <si>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</si>
  <si>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</si>
  <si>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</si>
  <si>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</si>
  <si>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</si>
  <si>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</si>
  <si>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</si>
  <si>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</si>
  <si>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</si>
  <si>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</si>
  <si>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</si>
  <si>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</si>
  <si>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</si>
  <si>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</si>
  <si>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</si>
  <si>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</si>
  <si>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</si>
  <si>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</si>
  <si>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</si>
  <si>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</si>
  <si>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</si>
  <si>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</si>
  <si>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</si>
  <si>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</si>
  <si>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</si>
  <si>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</si>
  <si>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</si>
  <si>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</si>
  <si>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</si>
  <si>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</si>
  <si>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</si>
  <si>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</si>
  <si>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</si>
  <si>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</si>
  <si>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</si>
  <si>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</si>
  <si>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</si>
  <si>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</si>
  <si>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</si>
  <si>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</si>
  <si>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</si>
  <si>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</si>
  <si>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</si>
  <si>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</si>
  <si>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</si>
  <si>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</si>
  <si>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</si>
  <si>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</si>
  <si>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</si>
  <si>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</si>
  <si>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</si>
  <si>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</si>
  <si>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</si>
  <si>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</si>
  <si>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</si>
  <si>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</si>
  <si>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</si>
  <si>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</si>
  <si>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</si>
  <si>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</si>
  <si>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</si>
  <si>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</si>
  <si>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</si>
  <si>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</si>
  <si>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</si>
  <si>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</si>
  <si>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</si>
  <si>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</si>
  <si>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</si>
  <si>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</si>
  <si>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</si>
  <si>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</si>
  <si>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</si>
  <si>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</si>
  <si>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</si>
  <si>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</si>
  <si>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</si>
  <si>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</si>
  <si>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</si>
  <si>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</si>
  <si>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</si>
  <si>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</si>
  <si>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</si>
  <si>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</si>
  <si>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</si>
  <si>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</si>
  <si>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</si>
  <si>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</si>
  <si>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</si>
  <si>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</si>
  <si>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</si>
  <si>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</si>
  <si>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</si>
  <si>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</si>
  <si>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</si>
  <si>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</si>
  <si>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</si>
  <si>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</si>
  <si>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</si>
  <si>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</si>
  <si>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</si>
  <si>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</si>
  <si>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</si>
  <si>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</si>
  <si>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</si>
  <si>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</si>
  <si>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</si>
  <si>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</si>
  <si>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</si>
  <si>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</si>
  <si>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</si>
  <si>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</si>
  <si>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</si>
  <si>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</si>
  <si>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</si>
  <si>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</si>
  <si>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</si>
  <si>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</si>
  <si>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</si>
  <si>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</si>
  <si>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</si>
  <si>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</si>
  <si>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</si>
  <si>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</si>
  <si>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</si>
  <si>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</si>
  <si>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</si>
  <si>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</si>
  <si>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</si>
  <si>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</si>
  <si>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</si>
  <si>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</si>
  <si>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</si>
  <si>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</si>
  <si>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</si>
  <si>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</si>
  <si>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</si>
  <si>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</si>
  <si>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</si>
  <si>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</si>
  <si>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</si>
  <si>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</si>
  <si>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</si>
  <si>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</si>
  <si>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</si>
  <si>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</si>
  <si>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</si>
  <si>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</si>
  <si>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</si>
  <si>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</si>
  <si>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</si>
  <si>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</si>
  <si>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</si>
  <si>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</si>
  <si>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</si>
  <si>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</si>
  <si>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</si>
  <si>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</si>
  <si>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</si>
  <si>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</si>
  <si>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</si>
  <si>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</si>
  <si>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</si>
  <si>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</si>
  <si>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</si>
  <si>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</si>
  <si>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</si>
  <si>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</si>
  <si>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</si>
  <si>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</si>
  <si>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</si>
  <si>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</si>
  <si>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</si>
  <si>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</si>
  <si>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</si>
  <si>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</si>
  <si>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</si>
  <si>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</si>
  <si>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</si>
  <si>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</si>
  <si>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</si>
  <si>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</si>
  <si>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</si>
  <si>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</si>
  <si>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</si>
  <si>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</si>
  <si>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</si>
  <si>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</si>
  <si>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</si>
  <si>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</si>
  <si>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</si>
  <si>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</si>
  <si>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</si>
  <si>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</si>
  <si>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</si>
  <si>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</si>
  <si>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</si>
  <si>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</si>
  <si>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</si>
  <si>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</si>
  <si>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</si>
  <si>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</si>
  <si>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</si>
  <si>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</si>
  <si>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</si>
  <si>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</si>
  <si>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</si>
  <si>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</si>
  <si>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</si>
  <si>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</si>
  <si>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</si>
  <si>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</si>
  <si>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</si>
  <si>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</si>
  <si>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</si>
  <si>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</si>
  <si>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</si>
  <si>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</si>
  <si>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</si>
  <si>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</si>
  <si>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</si>
  <si>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</si>
  <si>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</si>
  <si>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</si>
  <si>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</si>
  <si>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</si>
  <si>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</si>
  <si>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</si>
  <si>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</si>
  <si>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</si>
  <si>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</si>
  <si>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</si>
  <si>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</si>
  <si>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</si>
  <si>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</si>
  <si>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</si>
  <si>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</si>
  <si>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</si>
  <si>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</si>
  <si>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</si>
  <si>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</si>
  <si>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</si>
  <si>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</si>
  <si>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</si>
  <si>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</si>
  <si>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</si>
  <si>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</si>
  <si>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</si>
  <si>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</si>
  <si>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</si>
  <si>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</si>
  <si>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</si>
  <si>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</si>
  <si>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</si>
  <si>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</si>
  <si>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</si>
  <si>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</si>
  <si>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</si>
  <si>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</si>
  <si>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</si>
  <si>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</si>
  <si>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</si>
  <si>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</si>
  <si>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</si>
  <si>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</si>
  <si>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</si>
  <si>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</si>
  <si>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</si>
  <si>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</si>
  <si>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</si>
  <si>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</si>
  <si>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</si>
  <si>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</si>
  <si>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</si>
  <si>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</si>
  <si>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</si>
  <si>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</si>
  <si>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</si>
  <si>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</si>
  <si>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</si>
  <si>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</si>
  <si>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</si>
  <si>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</si>
  <si>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</si>
  <si>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</si>
  <si>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</si>
  <si>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</si>
  <si>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</si>
  <si>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</si>
  <si>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</si>
  <si>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</si>
  <si>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</si>
  <si>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</si>
  <si>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</si>
  <si>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</si>
  <si>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</si>
  <si>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</si>
  <si>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</si>
  <si>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</si>
  <si>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</si>
  <si>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</si>
  <si>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</si>
  <si>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</si>
  <si>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</si>
  <si>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</si>
  <si>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</si>
  <si>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</si>
  <si>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</si>
  <si>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</si>
  <si>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</si>
  <si>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</si>
  <si>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</si>
  <si>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</si>
  <si>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</si>
  <si>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</si>
  <si>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</si>
  <si>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</si>
  <si>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</si>
  <si>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</si>
  <si>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</si>
  <si>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</si>
  <si>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</si>
  <si>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</si>
  <si>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</si>
  <si>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</si>
  <si>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</si>
  <si>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</si>
  <si>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</si>
  <si>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</si>
  <si>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</si>
  <si>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</si>
  <si>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</si>
  <si>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</si>
  <si>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</si>
  <si>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</si>
  <si>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</si>
  <si>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</si>
  <si>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</si>
  <si>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</si>
  <si>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</si>
  <si>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</si>
  <si>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</si>
  <si>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</si>
  <si>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</si>
  <si>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</si>
  <si>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</si>
  <si>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</si>
  <si>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</si>
  <si>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</si>
  <si>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</si>
  <si>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</si>
  <si>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</si>
  <si>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</si>
  <si>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</si>
  <si>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</si>
  <si>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</si>
  <si>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</si>
  <si>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</si>
  <si>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</si>
  <si>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</si>
  <si>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</si>
  <si>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</si>
  <si>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</si>
  <si>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</si>
  <si>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</si>
  <si>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</si>
  <si>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</si>
  <si>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</si>
  <si>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</si>
  <si>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</si>
  <si>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</si>
  <si>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</si>
  <si>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</si>
  <si>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</si>
  <si>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</si>
  <si>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</si>
  <si>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</si>
  <si>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</si>
  <si>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</si>
  <si>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</si>
  <si>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</si>
  <si>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</si>
  <si>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</si>
  <si>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</si>
  <si>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</si>
  <si>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</si>
  <si>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</si>
  <si>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</si>
  <si>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</si>
  <si>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</si>
  <si>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</si>
  <si>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</si>
  <si>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</si>
  <si>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</si>
  <si>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</si>
  <si>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</si>
  <si>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</si>
  <si>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</si>
  <si>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</si>
  <si>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</si>
  <si>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</si>
  <si>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</si>
  <si>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</si>
  <si>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</si>
  <si>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</si>
  <si>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</si>
  <si>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</si>
  <si>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</si>
  <si>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</si>
  <si>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</si>
  <si>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</si>
  <si>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</si>
  <si>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</si>
  <si>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</si>
  <si>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</si>
  <si>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</si>
  <si>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</si>
  <si>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</si>
  <si>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</si>
  <si>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</si>
  <si>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</si>
  <si>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</si>
  <si>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</si>
  <si>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</si>
  <si>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</si>
  <si>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</si>
  <si>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</si>
  <si>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</si>
  <si>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</si>
  <si>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</si>
  <si>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</si>
  <si>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</si>
  <si>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</si>
  <si>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</si>
  <si>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</si>
  <si>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</si>
  <si>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</si>
  <si>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</si>
  <si>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</si>
  <si>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</si>
  <si>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</si>
  <si>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</si>
  <si>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</si>
  <si>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</si>
  <si>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</si>
  <si>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</si>
  <si>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</si>
  <si>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</si>
  <si>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</si>
  <si>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</si>
  <si>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</si>
  <si>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</si>
  <si>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</si>
  <si>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</si>
  <si>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</si>
  <si>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</si>
  <si>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</si>
  <si>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</si>
  <si>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</si>
  <si>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</si>
  <si>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</si>
  <si>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</si>
  <si>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</si>
  <si>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</si>
  <si>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</si>
  <si>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</si>
  <si>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</si>
  <si>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</si>
  <si>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</si>
  <si>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</si>
  <si>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</si>
  <si>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</si>
  <si>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</si>
  <si>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</si>
  <si>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</si>
  <si>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</si>
  <si>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</si>
  <si>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</si>
  <si>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</si>
  <si>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</si>
  <si>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</si>
  <si>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</si>
  <si>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</si>
  <si>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</si>
  <si>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</si>
  <si>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</si>
  <si>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</si>
  <si>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</si>
  <si>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</si>
  <si>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</si>
  <si>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</si>
  <si>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</si>
  <si>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</si>
  <si>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</si>
  <si>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</si>
  <si>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</si>
  <si>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</si>
  <si>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</si>
  <si>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</si>
  <si>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</si>
  <si>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</si>
  <si>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</si>
  <si>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</si>
  <si>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</si>
  <si>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</si>
  <si>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</si>
  <si>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</si>
  <si>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</si>
  <si>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</si>
  <si>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</si>
  <si>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</si>
  <si>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</si>
  <si>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</si>
  <si>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</si>
  <si>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</si>
  <si>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</si>
  <si>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</si>
  <si>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</si>
  <si>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</si>
  <si>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</si>
  <si>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</si>
  <si>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</si>
  <si>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</si>
  <si>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</si>
  <si>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</si>
  <si>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</si>
  <si>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</si>
  <si>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</si>
  <si>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</si>
  <si>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</si>
  <si>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</si>
  <si>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</si>
  <si>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</si>
  <si>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</si>
  <si>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</si>
  <si>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</si>
  <si>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</si>
  <si>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</si>
  <si>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</si>
  <si>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</si>
  <si>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</si>
  <si>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</si>
  <si>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</si>
  <si>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</si>
  <si>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</si>
  <si>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</si>
  <si>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</si>
  <si>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</si>
  <si>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</si>
  <si>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</si>
  <si>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</si>
  <si>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</si>
  <si>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</si>
  <si>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</si>
  <si>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</si>
  <si>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</si>
  <si>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</si>
  <si>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</si>
  <si>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</si>
  <si>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</si>
  <si>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</si>
  <si>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</si>
  <si>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</si>
  <si>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</si>
  <si>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</si>
  <si>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</si>
  <si>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</si>
  <si>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</si>
  <si>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</si>
  <si>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</si>
  <si>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</si>
  <si>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</si>
  <si>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</si>
  <si>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</si>
  <si>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</si>
  <si>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</si>
  <si>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</si>
  <si>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</si>
  <si>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</si>
  <si>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</si>
  <si>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</si>
  <si>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</si>
  <si>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</si>
  <si>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</si>
  <si>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</si>
  <si>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</si>
  <si>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</si>
  <si>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</si>
  <si>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</si>
  <si>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</si>
  <si>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</si>
  <si>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</si>
  <si>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</si>
  <si>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</si>
  <si>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</si>
  <si>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</si>
  <si>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</si>
  <si>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</si>
  <si>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</si>
  <si>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</si>
  <si>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</si>
  <si>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</si>
  <si>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</si>
  <si>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</si>
  <si>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</si>
  <si>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</si>
  <si>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</si>
  <si>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</si>
  <si>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</si>
  <si>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</si>
  <si>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</si>
  <si>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</si>
  <si>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</si>
  <si>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</si>
  <si>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</si>
  <si>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</si>
  <si>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</si>
  <si>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</si>
  <si>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</si>
  <si>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</si>
  <si>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</si>
  <si>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</si>
  <si>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</si>
  <si>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</si>
  <si>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</si>
  <si>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</si>
  <si>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</si>
  <si>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</si>
  <si>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</si>
  <si>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</si>
  <si>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</si>
  <si>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</si>
  <si>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</si>
  <si>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</si>
  <si>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</si>
  <si>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</si>
  <si>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</si>
  <si>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</si>
  <si>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</si>
  <si>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</si>
  <si>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</si>
  <si>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</si>
  <si>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</si>
  <si>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</si>
  <si>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</si>
  <si>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</si>
  <si>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</si>
  <si>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</si>
  <si>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</si>
  <si>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</si>
  <si>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</si>
  <si>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</si>
  <si>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</si>
  <si>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</si>
  <si>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</si>
  <si>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</si>
  <si>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</si>
  <si>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</si>
  <si>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</si>
  <si>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</si>
  <si>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</si>
  <si>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</si>
  <si>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</si>
  <si>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</si>
  <si>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</si>
  <si>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</si>
  <si>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</si>
  <si>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</si>
  <si>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</si>
  <si>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</si>
  <si>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</si>
  <si>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</si>
  <si>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</si>
  <si>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</si>
  <si>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</si>
  <si>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</si>
  <si>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</si>
  <si>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</si>
  <si>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</si>
  <si>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</si>
  <si>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</si>
  <si>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</si>
  <si>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</si>
  <si>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</si>
  <si>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</si>
  <si>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</si>
  <si>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</si>
  <si>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</si>
  <si>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</si>
  <si>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</si>
  <si>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</si>
  <si>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</si>
  <si>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</si>
  <si>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</si>
  <si>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</si>
  <si>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</si>
  <si>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</si>
  <si>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</si>
  <si>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</si>
  <si>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</si>
  <si>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</si>
  <si>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</si>
  <si>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</si>
  <si>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</si>
  <si>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</si>
  <si>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</si>
  <si>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</si>
  <si>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</si>
  <si>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</si>
  <si>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</si>
  <si>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</si>
  <si>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</si>
  <si>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</si>
  <si>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</si>
  <si>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</si>
  <si>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</si>
  <si>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</si>
  <si>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</si>
  <si>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</si>
  <si>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</si>
  <si>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</si>
  <si>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</si>
  <si>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</si>
  <si>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</si>
  <si>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</si>
  <si>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</si>
  <si>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</si>
  <si>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</si>
  <si>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</si>
  <si>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</si>
  <si>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</si>
  <si>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</si>
  <si>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</si>
  <si>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</si>
  <si>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</si>
  <si>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</si>
  <si>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</si>
  <si>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</si>
  <si>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</si>
  <si>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</si>
  <si>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</si>
  <si>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</si>
  <si>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</si>
  <si>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</si>
  <si>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</si>
  <si>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</si>
  <si>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</si>
  <si>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</si>
  <si>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</si>
  <si>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</si>
  <si>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</si>
  <si>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</si>
  <si>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</si>
  <si>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</si>
  <si>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</si>
  <si>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</si>
  <si>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</si>
  <si>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</si>
  <si>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</si>
  <si>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</si>
  <si>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</si>
  <si>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</si>
  <si>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</si>
  <si>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</si>
  <si>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</si>
  <si>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</si>
  <si>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</si>
  <si>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</si>
  <si>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</si>
  <si>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</si>
  <si>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</si>
  <si>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</si>
  <si>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</si>
  <si>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</si>
  <si>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</si>
  <si>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</si>
  <si>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</si>
  <si>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</si>
  <si>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</si>
  <si>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</si>
  <si>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</si>
  <si>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</si>
  <si>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</si>
  <si>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</si>
  <si>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</si>
  <si>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</si>
  <si>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</si>
  <si>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</si>
  <si>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</si>
  <si>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</si>
  <si>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</si>
  <si>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</si>
  <si>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</si>
  <si>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</si>
  <si>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</si>
  <si>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</si>
  <si>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</si>
  <si>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</si>
  <si>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</si>
  <si>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</si>
  <si>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</si>
  <si>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</si>
  <si>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</si>
  <si>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</si>
  <si>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</si>
  <si>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</si>
  <si>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</si>
  <si>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</si>
  <si>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</si>
  <si>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</si>
  <si>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</si>
  <si>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</si>
  <si>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</si>
  <si>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</si>
  <si>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</si>
  <si>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</si>
  <si>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</si>
  <si>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</si>
  <si>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</si>
  <si>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</si>
  <si>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</si>
  <si>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</si>
  <si>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</si>
  <si>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</si>
  <si>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</si>
  <si>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</si>
  <si>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</si>
  <si>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</si>
  <si>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</si>
  <si>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</si>
  <si>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</si>
  <si>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</si>
  <si>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</si>
  <si>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</si>
  <si>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</si>
  <si>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</si>
  <si>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</si>
  <si>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</si>
  <si>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</si>
  <si>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</si>
  <si>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</si>
  <si>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</si>
  <si>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</si>
  <si>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</si>
  <si>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</si>
  <si>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</si>
  <si>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</si>
  <si>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</si>
  <si>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</si>
  <si>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</si>
  <si>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</si>
  <si>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</si>
  <si>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</si>
  <si>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</si>
  <si>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</si>
  <si>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</si>
  <si>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</si>
  <si>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</si>
  <si>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</si>
  <si>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</si>
  <si>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</si>
  <si>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</si>
  <si>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</si>
  <si>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</si>
  <si>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</si>
  <si>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</si>
  <si>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</si>
  <si>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</si>
  <si>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</si>
  <si>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</si>
  <si>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</si>
  <si>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</si>
  <si>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</si>
  <si>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</si>
  <si>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</si>
  <si>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</si>
  <si>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</si>
  <si>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</si>
  <si>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</si>
  <si>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</si>
  <si>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</si>
  <si>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</si>
  <si>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</si>
  <si>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</si>
  <si>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</si>
  <si>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</si>
  <si>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</si>
  <si>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</si>
  <si>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</si>
  <si>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</si>
  <si>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</si>
  <si>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</si>
  <si>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</si>
  <si>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</si>
  <si>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</si>
  <si>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</si>
  <si>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</si>
  <si>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</si>
  <si>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</si>
  <si>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</si>
  <si>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</si>
  <si>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</si>
  <si>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</si>
  <si>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</si>
  <si>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</si>
  <si>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</si>
  <si>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</si>
  <si>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</si>
  <si>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</si>
  <si>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</si>
  <si>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</si>
  <si>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</si>
  <si>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</si>
  <si>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</si>
  <si>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</si>
  <si>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</si>
  <si>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</si>
  <si>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</si>
  <si>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</si>
  <si>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</si>
  <si>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</si>
  <si>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</si>
  <si>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</si>
  <si>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</si>
  <si>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</si>
  <si>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</si>
  <si>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</si>
  <si>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</si>
  <si>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</si>
  <si>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</si>
  <si>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</si>
  <si>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</si>
  <si>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</si>
  <si>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</si>
  <si>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</si>
  <si>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</si>
  <si>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</si>
  <si>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</si>
  <si>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</si>
  <si>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</si>
  <si>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</si>
  <si>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</si>
  <si>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</si>
  <si>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</si>
  <si>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</si>
  <si>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</si>
  <si>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</si>
  <si>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</si>
  <si>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</si>
  <si>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</si>
  <si>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</si>
  <si>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</si>
  <si>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</si>
  <si>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</si>
  <si>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</si>
  <si>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</si>
  <si>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</si>
  <si>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</si>
  <si>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</si>
  <si>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</si>
  <si>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</si>
  <si>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</si>
  <si>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</si>
  <si>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</si>
  <si>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</si>
  <si>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</si>
  <si>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</si>
  <si>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</si>
  <si>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</si>
  <si>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</si>
  <si>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</si>
  <si>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</si>
  <si>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</si>
  <si>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</si>
  <si>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</si>
  <si>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</si>
  <si>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</si>
  <si>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</si>
  <si>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</si>
  <si>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</si>
  <si>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</si>
  <si>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</si>
  <si>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</si>
  <si>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</si>
  <si>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</si>
  <si>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</si>
  <si>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</si>
  <si>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</si>
  <si>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</si>
  <si>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</si>
  <si>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</si>
  <si>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</si>
  <si>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</si>
  <si>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</si>
  <si>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</si>
  <si>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</si>
  <si>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</si>
  <si>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</si>
  <si>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</si>
  <si>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</si>
  <si>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</si>
  <si>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</si>
  <si>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</si>
  <si>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</si>
  <si>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</si>
  <si>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</si>
  <si>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</si>
  <si>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</si>
  <si>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</si>
  <si>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</si>
  <si>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</si>
  <si>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</si>
  <si>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</si>
  <si>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</si>
  <si>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</si>
  <si>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</si>
  <si>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</si>
  <si>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</si>
  <si>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</si>
  <si>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</si>
  <si>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</si>
  <si>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</si>
  <si>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</si>
  <si>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</si>
  <si>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</si>
  <si>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</si>
  <si>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</si>
  <si>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</si>
  <si>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</si>
  <si>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</si>
  <si>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</si>
  <si>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</si>
  <si>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</si>
  <si>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</si>
  <si>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</si>
  <si>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</si>
  <si>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</si>
  <si>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</si>
  <si>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</si>
  <si>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</si>
  <si>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</si>
  <si>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</si>
  <si>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</si>
  <si>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</si>
  <si>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</si>
  <si>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</si>
  <si>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</si>
  <si>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</si>
  <si>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</si>
  <si>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</si>
  <si>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</si>
  <si>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</si>
  <si>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</si>
  <si>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</si>
  <si>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</si>
  <si>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</si>
  <si>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</si>
  <si>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</si>
  <si>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</si>
  <si>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</si>
  <si>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</si>
  <si>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</si>
  <si>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</si>
  <si>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</si>
  <si>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</si>
  <si>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</si>
  <si>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</si>
  <si>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</si>
  <si>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</si>
  <si>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</si>
  <si>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</si>
  <si>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</si>
  <si>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</si>
  <si>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</si>
  <si>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</si>
  <si>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</si>
  <si>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</si>
  <si>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</si>
  <si>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</si>
  <si>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</si>
  <si>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</si>
  <si>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</si>
  <si>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</si>
  <si>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</si>
  <si>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</si>
  <si>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</si>
  <si>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</si>
  <si>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</si>
  <si>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</si>
  <si>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</si>
  <si>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</si>
  <si>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</si>
  <si>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</si>
  <si>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</si>
  <si>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</si>
  <si>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</si>
  <si>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</si>
  <si>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</si>
  <si>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</si>
  <si>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</si>
  <si>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</si>
  <si>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</si>
  <si>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</si>
  <si>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</si>
  <si>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</si>
  <si>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</si>
  <si>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</si>
  <si>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</si>
  <si>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</si>
  <si>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</si>
  <si>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</si>
  <si>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</si>
  <si>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</si>
  <si>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</si>
  <si>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</si>
  <si>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</si>
  <si>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</si>
  <si>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</si>
  <si>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</si>
  <si>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</si>
  <si>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</si>
  <si>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</si>
  <si>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</si>
  <si>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</si>
  <si>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</si>
  <si>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</si>
  <si>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</si>
  <si>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</si>
  <si>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</si>
  <si>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</si>
  <si>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</si>
  <si>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</si>
  <si>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</si>
  <si>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</si>
  <si>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</si>
  <si>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</si>
  <si>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</si>
  <si>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</si>
  <si>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</si>
  <si>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</si>
  <si>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</si>
  <si>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</si>
  <si>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</si>
  <si>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</si>
  <si>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</si>
  <si>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</si>
  <si>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</si>
  <si>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</si>
  <si>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</si>
  <si>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</si>
  <si>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</si>
  <si>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</si>
  <si>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</si>
  <si>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</si>
  <si>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</si>
  <si>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</si>
  <si>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</si>
  <si>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</si>
  <si>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</si>
  <si>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</si>
  <si>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</si>
  <si>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</si>
  <si>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</si>
  <si>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</si>
  <si>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</si>
  <si>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</si>
  <si>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</si>
  <si>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</si>
  <si>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</si>
  <si>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</si>
  <si>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</si>
  <si>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</si>
  <si>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</si>
  <si>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</si>
  <si>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</si>
  <si>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</si>
  <si>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</si>
  <si>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</si>
  <si>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</si>
  <si>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</si>
  <si>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</si>
  <si>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</si>
  <si>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</si>
  <si>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</si>
  <si>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</si>
  <si>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</si>
  <si>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</si>
  <si>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</si>
  <si>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</si>
  <si>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</si>
  <si>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</si>
  <si>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</si>
  <si>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</si>
  <si>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</si>
  <si>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</si>
  <si>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</si>
  <si>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</si>
  <si>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</si>
  <si>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</si>
  <si>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</si>
  <si>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</si>
  <si>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</si>
  <si>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</si>
  <si>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</si>
  <si>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</si>
  <si>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</si>
  <si>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</si>
  <si>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</si>
  <si>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</si>
  <si>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</si>
  <si>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</si>
  <si>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</si>
  <si>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</si>
  <si>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</si>
  <si>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</si>
  <si>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</si>
  <si>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</si>
  <si>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</si>
  <si>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</si>
  <si>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</si>
  <si>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</si>
  <si>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</si>
  <si>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</si>
  <si>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</si>
  <si>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</si>
  <si>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</si>
  <si>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</si>
  <si>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</si>
  <si>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</si>
  <si>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</si>
  <si>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</si>
  <si>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</si>
  <si>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</si>
  <si>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</si>
  <si>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</si>
  <si>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</si>
  <si>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</si>
  <si>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</si>
  <si>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</si>
  <si>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</si>
  <si>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</si>
  <si>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</si>
  <si>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</si>
  <si>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</si>
  <si>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</si>
  <si>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</si>
  <si>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</si>
  <si>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</si>
  <si>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</si>
  <si>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</si>
  <si>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</si>
  <si>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</si>
  <si>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</si>
  <si>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</si>
  <si>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</si>
  <si>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</si>
  <si>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</si>
  <si>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</si>
  <si>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</si>
  <si>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</si>
  <si>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</si>
  <si>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</si>
  <si>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</si>
  <si>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</si>
  <si>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</si>
  <si>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</si>
  <si>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</si>
  <si>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</si>
  <si>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</si>
  <si>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</si>
  <si>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</si>
  <si>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</si>
  <si>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</si>
  <si>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</si>
  <si>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</si>
  <si>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</si>
  <si>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</si>
  <si>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</si>
  <si>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</si>
  <si>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</si>
  <si>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</si>
  <si>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</si>
  <si>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</si>
  <si>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</si>
  <si>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</si>
  <si>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</si>
  <si>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</si>
  <si>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</si>
  <si>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</si>
  <si>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</si>
  <si>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</si>
  <si>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</si>
  <si>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</si>
  <si>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</si>
  <si>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</si>
  <si>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</si>
  <si>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</si>
  <si>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</si>
  <si>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</si>
  <si>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</si>
  <si>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</si>
  <si>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</si>
  <si>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</si>
  <si>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</si>
  <si>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</si>
  <si>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</si>
  <si>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</si>
  <si>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</si>
  <si>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</si>
  <si>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</si>
  <si>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</si>
  <si>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</si>
  <si>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</si>
  <si>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</si>
  <si>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</si>
  <si>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</si>
  <si>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</si>
  <si>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</si>
  <si>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</si>
  <si>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</si>
  <si>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</si>
  <si>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</si>
  <si>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</si>
  <si>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</si>
  <si>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</si>
  <si>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</si>
  <si>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</si>
  <si>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</si>
  <si>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</si>
  <si>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</si>
  <si>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</si>
  <si>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</si>
  <si>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</si>
  <si>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</si>
  <si>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</si>
  <si>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</si>
  <si>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</si>
  <si>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</si>
  <si>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</si>
  <si>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</si>
  <si>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</si>
  <si>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</si>
  <si>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</si>
  <si>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</si>
  <si>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</si>
  <si>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</si>
  <si>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</si>
  <si>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</si>
  <si>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</si>
  <si>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</si>
  <si>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</si>
  <si>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</si>
  <si>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</si>
  <si>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</si>
  <si>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</si>
  <si>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</si>
  <si>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</si>
  <si>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</si>
  <si>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</si>
  <si>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</si>
  <si>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</si>
  <si>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</si>
  <si>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</si>
  <si>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</si>
  <si>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</si>
  <si>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</si>
  <si>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</si>
  <si>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</si>
  <si>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</si>
  <si>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</si>
  <si>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</si>
  <si>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</si>
  <si>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</si>
  <si>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</si>
  <si>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</si>
  <si>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</si>
  <si>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</si>
  <si>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</si>
  <si>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</si>
  <si>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</si>
  <si>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</si>
  <si>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</si>
  <si>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</si>
  <si>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</si>
  <si>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</si>
  <si>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</si>
  <si>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</si>
  <si>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</si>
  <si>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</si>
  <si>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</si>
  <si>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</si>
  <si>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</si>
  <si>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</si>
  <si>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</si>
  <si>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</si>
  <si>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</si>
  <si>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</si>
  <si>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</si>
  <si>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</si>
  <si>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</si>
  <si>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</si>
  <si>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</si>
  <si>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</si>
  <si>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</si>
  <si>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</si>
  <si>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</si>
  <si>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</si>
  <si>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</si>
  <si>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</si>
  <si>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</si>
  <si>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</si>
  <si>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</si>
  <si>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</si>
  <si>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</si>
  <si>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</si>
  <si>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</si>
  <si>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</si>
  <si>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</si>
  <si>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</si>
  <si>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</si>
  <si>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</si>
  <si>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</si>
  <si>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</si>
  <si>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</si>
  <si>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</si>
  <si>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</si>
  <si>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</si>
  <si>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</si>
  <si>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</si>
  <si>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</si>
  <si>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</si>
  <si>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</si>
  <si>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</si>
  <si>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</si>
  <si>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</si>
  <si>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</si>
  <si>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</si>
  <si>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</si>
  <si>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</si>
  <si>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</si>
  <si>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</si>
  <si>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</si>
  <si>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</si>
  <si>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</si>
  <si>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</si>
  <si>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</si>
  <si>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</si>
  <si>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</si>
  <si>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</si>
  <si>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</si>
  <si>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</si>
  <si>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</si>
  <si>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</si>
  <si>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</si>
  <si>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</si>
  <si>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</si>
  <si>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</si>
  <si>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</si>
  <si>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</si>
  <si>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</si>
  <si>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</si>
  <si>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</si>
  <si>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</si>
  <si>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</si>
  <si>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</si>
  <si>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</si>
  <si>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</si>
  <si>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</si>
  <si>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</si>
  <si>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</si>
  <si>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</si>
  <si>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</si>
  <si>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</si>
  <si>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</si>
  <si>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</si>
  <si>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</si>
  <si>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</si>
  <si>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</si>
  <si>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</si>
  <si>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</si>
  <si>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</si>
  <si>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</si>
  <si>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</si>
  <si>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</si>
  <si>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</si>
  <si>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</si>
  <si>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</si>
  <si>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</si>
  <si>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</si>
  <si>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</si>
  <si>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</si>
  <si>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</si>
  <si>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</si>
  <si>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</si>
  <si>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</si>
  <si>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</si>
  <si>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</si>
  <si>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</si>
  <si>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</si>
  <si>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</si>
  <si>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</si>
  <si>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</si>
  <si>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</si>
  <si>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</si>
  <si>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</si>
  <si>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</si>
  <si>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</si>
  <si>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</si>
  <si>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</si>
  <si>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</si>
  <si>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</si>
  <si>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</si>
  <si>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</si>
  <si>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</si>
  <si>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</si>
  <si>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</si>
  <si>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</si>
  <si>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</si>
  <si>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</si>
  <si>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</si>
  <si>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</si>
  <si>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</si>
  <si>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</si>
  <si>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</si>
  <si>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</si>
  <si>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</si>
  <si>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</si>
  <si>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</si>
  <si>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</si>
  <si>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</si>
  <si>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</si>
  <si>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</si>
  <si>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</si>
  <si>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</si>
  <si>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</si>
  <si>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</si>
  <si>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</si>
  <si>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</si>
  <si>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</si>
  <si>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</si>
  <si>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</si>
  <si>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</si>
  <si>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</si>
  <si>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</si>
  <si>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</si>
  <si>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</si>
  <si>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</si>
  <si>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</si>
  <si>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</si>
  <si>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</si>
  <si>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</si>
  <si>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</si>
  <si>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</si>
  <si>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</si>
  <si>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</si>
  <si>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</si>
  <si>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</si>
  <si>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</si>
  <si>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</si>
  <si>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</si>
  <si>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</si>
  <si>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</si>
  <si>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</si>
  <si>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</si>
  <si>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</si>
  <si>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</si>
  <si>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</si>
  <si>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</si>
  <si>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</si>
  <si>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</si>
  <si>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</si>
  <si>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</si>
  <si>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</si>
  <si>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</si>
  <si>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</si>
  <si>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</si>
  <si>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</si>
  <si>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</si>
  <si>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</si>
  <si>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</si>
  <si>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</si>
  <si>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</si>
  <si>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</si>
  <si>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</si>
  <si>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</si>
  <si>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</si>
  <si>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</si>
  <si>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</si>
  <si>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</si>
  <si>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</si>
  <si>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</si>
  <si>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</si>
  <si>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</si>
  <si>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</si>
  <si>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</si>
  <si>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</si>
  <si>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</si>
  <si>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</si>
  <si>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</si>
  <si>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</si>
  <si>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</si>
  <si>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</si>
  <si>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</si>
  <si>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</si>
  <si>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</si>
  <si>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</si>
  <si>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</si>
  <si>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</si>
  <si>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</si>
  <si>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</si>
  <si>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</si>
  <si>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</si>
  <si>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</si>
  <si>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</si>
  <si>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</si>
  <si>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</si>
  <si>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</si>
  <si>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</si>
  <si>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</si>
  <si>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</si>
  <si>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</si>
  <si>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</si>
  <si>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</si>
  <si>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</si>
  <si>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</si>
  <si>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</si>
  <si>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</si>
  <si>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</si>
  <si>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</si>
  <si>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</si>
  <si>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</si>
  <si>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</si>
  <si>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</si>
  <si>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</si>
  <si>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</si>
  <si>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</si>
  <si>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</si>
  <si>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</si>
  <si>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</si>
  <si>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</si>
  <si>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</si>
  <si>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</si>
  <si>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</si>
  <si>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</si>
  <si>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</si>
  <si>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</si>
  <si>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</si>
  <si>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</si>
  <si>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</si>
  <si>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</si>
  <si>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</si>
  <si>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</si>
  <si>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</si>
  <si>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</si>
  <si>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</si>
  <si>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</si>
  <si>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</si>
  <si>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</si>
  <si>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</si>
  <si>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</si>
  <si>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</si>
  <si>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</si>
  <si>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</si>
  <si>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</si>
  <si>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</si>
  <si>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</si>
  <si>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</si>
  <si>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</si>
  <si>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</si>
  <si>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</si>
  <si>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</si>
  <si>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</si>
  <si>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</si>
  <si>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</si>
  <si>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</si>
  <si>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</si>
  <si>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</si>
  <si>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</si>
  <si>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</si>
  <si>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</si>
  <si>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</si>
  <si>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</si>
  <si>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</si>
  <si>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</si>
  <si>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</si>
  <si>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</si>
  <si>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</si>
  <si>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</si>
  <si>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</si>
  <si>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</si>
  <si>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</si>
  <si>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</si>
  <si>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</si>
  <si>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</si>
  <si>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</si>
  <si>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</si>
  <si>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</si>
  <si>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</si>
  <si>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</si>
  <si>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</si>
  <si>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</si>
  <si>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</si>
  <si>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</si>
  <si>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</si>
  <si>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</si>
  <si>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</si>
  <si>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</si>
  <si>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</si>
  <si>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</si>
  <si>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</si>
  <si>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</si>
  <si>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</si>
  <si>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</si>
  <si>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</si>
  <si>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</si>
  <si>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</si>
  <si>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</si>
  <si>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</si>
  <si>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</si>
  <si>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</si>
  <si>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</si>
  <si>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</si>
  <si>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</si>
  <si>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</si>
  <si>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</si>
  <si>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</si>
  <si>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</si>
  <si>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</si>
  <si>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</si>
  <si>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</si>
  <si>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</si>
  <si>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</si>
  <si>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</si>
  <si>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</si>
  <si>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</si>
  <si>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</si>
  <si>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</si>
  <si>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</si>
  <si>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</si>
  <si>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</si>
  <si>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</si>
  <si>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</si>
  <si>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</si>
  <si>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</si>
  <si>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</si>
  <si>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</si>
  <si>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</si>
  <si>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</si>
  <si>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</si>
  <si>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</si>
  <si>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</si>
  <si>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</si>
  <si>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</si>
  <si>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</si>
  <si>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</si>
  <si>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</si>
  <si>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</si>
  <si>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</si>
  <si>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</si>
  <si>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</si>
  <si>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</si>
  <si>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</si>
  <si>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</si>
  <si>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</si>
  <si>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</si>
  <si>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</si>
  <si>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</si>
  <si>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</si>
  <si>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</si>
  <si>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</si>
  <si>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</si>
  <si>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</si>
  <si>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</si>
  <si>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</si>
  <si>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</si>
  <si>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</si>
  <si>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</si>
  <si>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</si>
  <si>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</si>
  <si>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</si>
  <si>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</si>
  <si>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</si>
  <si>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</si>
  <si>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</si>
  <si>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</si>
  <si>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</si>
  <si>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</si>
  <si>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</si>
  <si>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</si>
  <si>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</si>
  <si>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</si>
  <si>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</si>
  <si>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</si>
  <si>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</si>
  <si>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</si>
  <si>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</si>
  <si>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</si>
  <si>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</si>
  <si>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</si>
  <si>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</si>
  <si>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</si>
  <si>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</si>
  <si>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</si>
  <si>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</si>
  <si>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</si>
  <si>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</si>
  <si>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</si>
  <si>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</si>
  <si>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</si>
  <si>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</si>
  <si>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</si>
  <si>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</si>
  <si>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</si>
  <si>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</si>
  <si>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</si>
  <si>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</si>
  <si>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</si>
  <si>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</si>
  <si>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</si>
  <si>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</si>
  <si>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</si>
  <si>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</si>
  <si>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</si>
  <si>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</si>
  <si>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</si>
  <si>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</si>
  <si>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</si>
  <si>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</si>
  <si>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</si>
  <si>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</si>
  <si>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</si>
  <si>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</si>
  <si>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</si>
  <si>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</si>
  <si>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</si>
  <si>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</si>
  <si>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</si>
  <si>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</si>
  <si>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</si>
  <si>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</si>
  <si>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</si>
  <si>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</si>
  <si>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</si>
  <si>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</si>
  <si>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</si>
  <si>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</si>
  <si>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</si>
  <si>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</si>
  <si>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</si>
  <si>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</si>
  <si>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</si>
  <si>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</si>
  <si>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</si>
  <si>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</si>
  <si>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</si>
  <si>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</si>
  <si>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</si>
  <si>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</si>
  <si>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</si>
  <si>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</si>
  <si>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</si>
  <si>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</si>
  <si>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</si>
  <si>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</si>
  <si>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</si>
  <si>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</si>
  <si>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</si>
  <si>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</si>
  <si>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</si>
  <si>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</si>
  <si>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</si>
  <si>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</si>
  <si>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</si>
  <si>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</si>
  <si>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</si>
  <si>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</si>
  <si>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</si>
  <si>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</si>
  <si>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</si>
  <si>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</si>
  <si>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</si>
  <si>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</si>
  <si>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</si>
  <si>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</si>
  <si>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</si>
  <si>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</si>
  <si>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</si>
  <si>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</si>
  <si>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</si>
  <si>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</si>
  <si>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</si>
  <si>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</si>
  <si>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</si>
  <si>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</si>
  <si>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</si>
  <si>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</si>
  <si>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</si>
  <si>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</si>
  <si>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</si>
  <si>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</si>
  <si>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</si>
  <si>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</si>
  <si>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</si>
  <si>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</si>
  <si>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</si>
  <si>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</si>
  <si>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</si>
  <si>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</si>
  <si>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</si>
  <si>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</si>
  <si>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</si>
  <si>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</si>
  <si>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</si>
  <si>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</si>
  <si>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</si>
  <si>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</si>
  <si>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</si>
  <si>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</si>
  <si>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</si>
  <si>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</si>
  <si>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</si>
  <si>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</si>
  <si>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</si>
  <si>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</si>
  <si>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</si>
  <si>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</si>
  <si>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</si>
  <si>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</si>
  <si>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</si>
  <si>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</si>
  <si>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</si>
  <si>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</si>
  <si>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</si>
  <si>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</si>
  <si>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</si>
  <si>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</si>
  <si>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</si>
  <si>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</si>
  <si>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</si>
  <si>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</si>
  <si>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</si>
  <si>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</si>
  <si>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</si>
  <si>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</si>
  <si>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</si>
  <si>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</si>
  <si>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</si>
  <si>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</si>
  <si>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</si>
  <si>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</si>
  <si>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</si>
  <si>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</si>
  <si>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</si>
  <si>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</si>
  <si>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</si>
  <si>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</si>
  <si>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</si>
  <si>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</si>
  <si>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</si>
  <si>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</si>
  <si>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</si>
  <si>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</si>
  <si>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</si>
  <si>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</si>
  <si>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</si>
  <si>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</si>
  <si>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</si>
  <si>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</si>
  <si>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</si>
  <si>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</si>
  <si>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</si>
  <si>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</si>
  <si>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</si>
  <si>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</si>
  <si>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</si>
  <si>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</si>
  <si>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</si>
  <si>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</si>
  <si>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</si>
  <si>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</si>
  <si>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</si>
  <si>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</si>
  <si>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</si>
  <si>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</si>
  <si>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</si>
  <si>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</si>
  <si>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</si>
  <si>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</si>
  <si>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</si>
  <si>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</si>
  <si>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</si>
  <si>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</si>
  <si>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</si>
  <si>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</si>
  <si>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</si>
  <si>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</si>
  <si>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</si>
  <si>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</si>
  <si>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</si>
  <si>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</si>
  <si>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</si>
  <si>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</si>
  <si>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</si>
  <si>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</si>
  <si>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</si>
  <si>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</si>
  <si>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</si>
  <si>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</si>
  <si>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</si>
  <si>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</si>
  <si>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</si>
  <si>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</si>
  <si>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</si>
  <si>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</si>
  <si>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</si>
  <si>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</si>
  <si>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</si>
  <si>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</si>
  <si>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</si>
  <si>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</si>
  <si>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</si>
  <si>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</si>
  <si>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</si>
  <si>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</si>
  <si>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</si>
  <si>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</si>
  <si>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</si>
  <si>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</si>
  <si>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</si>
  <si>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</si>
  <si>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</si>
  <si>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</si>
  <si>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</si>
  <si>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</si>
  <si>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</si>
  <si>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</si>
  <si>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</si>
  <si>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</si>
  <si>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</si>
  <si>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</si>
  <si>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</si>
  <si>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</si>
  <si>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</si>
  <si>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</si>
  <si>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</si>
  <si>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</si>
  <si>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</si>
  <si>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</si>
  <si>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</si>
  <si>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</si>
  <si>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</si>
  <si>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</si>
  <si>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</si>
  <si>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</si>
  <si>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</si>
  <si>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</si>
  <si>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</si>
  <si>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</si>
  <si>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</si>
  <si>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</si>
  <si>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</si>
  <si>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</si>
  <si>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</si>
  <si>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</si>
  <si>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</si>
  <si>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</si>
  <si>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</si>
  <si>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</si>
  <si>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</si>
  <si>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</si>
  <si>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</si>
  <si>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</si>
  <si>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</si>
  <si>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</si>
  <si>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</si>
  <si>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</si>
  <si>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</si>
  <si>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</si>
  <si>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</si>
  <si>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</si>
  <si>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</si>
  <si>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</si>
  <si>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</si>
  <si>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</si>
  <si>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</si>
  <si>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</si>
  <si>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</si>
  <si>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</si>
  <si>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</si>
  <si>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</si>
  <si>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</si>
  <si>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</si>
  <si>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</si>
  <si>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</si>
  <si>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</si>
  <si>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</si>
  <si>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</si>
  <si>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</si>
  <si>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</si>
  <si>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</si>
  <si>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</si>
  <si>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</si>
  <si>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</si>
  <si>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</si>
  <si>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</si>
  <si>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</si>
  <si>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</si>
  <si>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</si>
  <si>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</si>
  <si>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</si>
  <si>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</si>
  <si>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</si>
  <si>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</si>
  <si>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</si>
  <si>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</si>
  <si>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</si>
  <si>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</si>
  <si>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</si>
  <si>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</si>
  <si>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</si>
  <si>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</si>
  <si>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</si>
  <si>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</si>
  <si>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</si>
  <si>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</si>
  <si>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</si>
  <si>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</si>
  <si>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</si>
  <si>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</si>
  <si>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</si>
  <si>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</si>
  <si>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</si>
  <si>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</si>
  <si>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</si>
  <si>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</si>
  <si>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</si>
  <si>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</si>
  <si>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</si>
  <si>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</si>
  <si>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</si>
  <si>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</si>
  <si>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</si>
  <si>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</si>
  <si>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</si>
  <si>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</si>
  <si>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</si>
  <si>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</si>
  <si>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</si>
  <si>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</si>
  <si>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</si>
  <si>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</si>
  <si>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</si>
  <si>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</si>
  <si>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</si>
  <si>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</si>
  <si>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</si>
  <si>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</si>
  <si>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</si>
  <si>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</si>
  <si>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</si>
  <si>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</si>
  <si>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</si>
  <si>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</si>
  <si>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</si>
  <si>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</si>
  <si>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</si>
  <si>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</si>
  <si>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</si>
  <si>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</si>
  <si>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</si>
  <si>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</si>
  <si>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</si>
  <si>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</si>
  <si>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</si>
  <si>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</si>
  <si>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</si>
  <si>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</si>
  <si>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</si>
  <si>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</si>
  <si>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</si>
  <si>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</si>
  <si>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</si>
  <si>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</si>
  <si>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</si>
  <si>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</si>
  <si>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</si>
  <si>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</si>
  <si>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</si>
  <si>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</si>
  <si>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</si>
  <si>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</si>
  <si>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</si>
  <si>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</si>
  <si>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</si>
  <si>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</si>
  <si>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</si>
  <si>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</si>
  <si>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</si>
  <si>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</si>
  <si>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</si>
  <si>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</si>
  <si>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</si>
  <si>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</si>
  <si>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</si>
  <si>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</si>
  <si>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</si>
  <si>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</si>
  <si>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</si>
  <si>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</si>
  <si>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</si>
  <si>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</si>
  <si>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</si>
  <si>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</si>
  <si>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</si>
  <si>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</si>
  <si>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</si>
  <si>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</si>
  <si>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</si>
  <si>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</si>
  <si>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</si>
  <si>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</si>
  <si>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</si>
  <si>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</si>
  <si>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</si>
  <si>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</si>
  <si>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</si>
  <si>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</si>
  <si>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</si>
  <si>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</si>
  <si>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</si>
  <si>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</si>
  <si>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</si>
  <si>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</si>
  <si>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</si>
  <si>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</si>
  <si>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</si>
  <si>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</si>
  <si>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</si>
  <si>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</si>
  <si>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</si>
  <si>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</si>
  <si>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</si>
  <si>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</si>
  <si>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</si>
  <si>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</si>
  <si>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</si>
  <si>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</si>
  <si>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</si>
  <si>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</si>
  <si>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</si>
  <si>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</si>
  <si>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</si>
  <si>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</si>
  <si>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</si>
  <si>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</si>
  <si>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</si>
  <si>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</si>
  <si>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</si>
  <si>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</si>
  <si>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</si>
  <si>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</si>
  <si>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</si>
  <si>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</si>
  <si>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</si>
  <si>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</si>
  <si>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</si>
  <si>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</si>
  <si>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</si>
  <si>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</si>
  <si>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</si>
  <si>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</si>
  <si>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</si>
  <si>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</si>
  <si>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</si>
  <si>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</si>
  <si>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</si>
  <si>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</si>
  <si>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</si>
  <si>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</si>
  <si>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</si>
  <si>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</si>
  <si>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</si>
  <si>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</si>
  <si>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</si>
  <si>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</si>
  <si>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</si>
  <si>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</si>
  <si>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</si>
  <si>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</si>
  <si>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</si>
  <si>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</si>
  <si>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</si>
  <si>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</si>
  <si>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</si>
  <si>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</si>
  <si>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</si>
  <si>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</si>
  <si>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</si>
  <si>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</si>
  <si>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</si>
  <si>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</si>
  <si>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</si>
  <si>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</si>
  <si>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</si>
  <si>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</si>
  <si>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</si>
  <si>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</si>
  <si>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</si>
  <si>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</si>
  <si>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</si>
  <si>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</si>
  <si>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</si>
  <si>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</si>
  <si>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</si>
  <si>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</si>
  <si>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</si>
  <si>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</si>
  <si>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</si>
  <si>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</si>
  <si>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</si>
  <si>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</si>
  <si>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</si>
  <si>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</si>
  <si>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</si>
  <si>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</si>
  <si>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</si>
  <si>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</si>
  <si>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</si>
  <si>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</si>
  <si>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</si>
  <si>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</si>
  <si>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</si>
  <si>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</si>
  <si>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</si>
  <si>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</si>
  <si>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</si>
  <si>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</si>
  <si>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</si>
  <si>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</si>
  <si>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</si>
  <si>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</si>
  <si>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</si>
  <si>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</si>
  <si>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</si>
  <si>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</si>
  <si>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</si>
  <si>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</si>
  <si>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</si>
  <si>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</si>
  <si>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</si>
  <si>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</si>
  <si>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</si>
  <si>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</si>
  <si>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</si>
  <si>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</si>
  <si>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</si>
  <si>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</si>
  <si>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</si>
  <si>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</si>
  <si>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</si>
  <si>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</si>
  <si>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</si>
  <si>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</si>
  <si>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</si>
  <si>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</si>
  <si>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</si>
  <si>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</si>
  <si>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</si>
  <si>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</si>
  <si>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</si>
  <si>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</si>
  <si>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</si>
  <si>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</si>
  <si>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</si>
  <si>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</si>
  <si>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</si>
  <si>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</si>
  <si>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</si>
  <si>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</si>
  <si>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</si>
  <si>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</si>
  <si>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</si>
  <si>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</si>
  <si>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</si>
  <si>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</si>
  <si>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</si>
  <si>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</si>
  <si>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</si>
  <si>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</si>
  <si>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</si>
  <si>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</si>
  <si>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</si>
  <si>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</si>
  <si>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</si>
  <si>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</si>
  <si>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</si>
  <si>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</si>
  <si>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</si>
  <si>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</si>
  <si>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</si>
  <si>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</si>
  <si>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</si>
  <si>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</si>
  <si>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</si>
  <si>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</si>
  <si>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</si>
  <si>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</si>
  <si>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</si>
  <si>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</si>
  <si>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</si>
  <si>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</si>
  <si>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</si>
  <si>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</si>
  <si>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</si>
  <si>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</si>
  <si>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</si>
  <si>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</si>
  <si>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</si>
  <si>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</si>
  <si>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</si>
  <si>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</si>
  <si>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</si>
  <si>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</si>
  <si>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</si>
  <si>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</si>
  <si>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</si>
  <si>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</si>
  <si>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</si>
  <si>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</si>
  <si>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</si>
  <si>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</si>
  <si>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</si>
  <si>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</si>
  <si>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</si>
  <si>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</si>
  <si>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</si>
  <si>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</si>
  <si>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</si>
  <si>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</si>
  <si>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</si>
  <si>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</si>
  <si>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</si>
  <si>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</si>
  <si>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</si>
  <si>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</si>
  <si>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</si>
  <si>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</si>
  <si>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</si>
  <si>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</si>
  <si>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</si>
  <si>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</si>
  <si>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</si>
  <si>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</si>
  <si>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</si>
  <si>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</si>
  <si>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</si>
  <si>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</si>
  <si>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</si>
  <si>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</si>
  <si>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</si>
  <si>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</si>
  <si>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</si>
  <si>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</si>
  <si>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</si>
  <si>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</si>
  <si>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</si>
  <si>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</si>
  <si>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</si>
  <si>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</si>
  <si>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</si>
  <si>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</si>
  <si>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</si>
  <si>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</si>
  <si>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</si>
  <si>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</si>
  <si>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</si>
  <si>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</si>
  <si>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</si>
  <si>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</si>
  <si>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</si>
  <si>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</si>
  <si>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</si>
  <si>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</si>
  <si>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</si>
  <si>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</si>
  <si>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</si>
  <si>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</si>
  <si>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</si>
  <si>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</si>
  <si>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</si>
  <si>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</si>
  <si>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</si>
  <si>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</si>
  <si>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</si>
  <si>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</si>
  <si>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</si>
  <si>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</si>
  <si>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</si>
  <si>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</si>
  <si>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</si>
  <si>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</si>
  <si>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</si>
  <si>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</si>
  <si>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</si>
  <si>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</si>
  <si>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</si>
  <si>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</si>
  <si>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</si>
  <si>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</si>
  <si>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</si>
  <si>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</si>
  <si>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</si>
  <si>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</si>
  <si>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</si>
  <si>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</si>
  <si>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</si>
  <si>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</si>
  <si>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</si>
  <si>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</si>
  <si>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</si>
  <si>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</si>
  <si>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</si>
  <si>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</si>
  <si>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</si>
  <si>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</si>
  <si>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</si>
  <si>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</si>
  <si>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</si>
  <si>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</si>
  <si>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</si>
  <si>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</si>
  <si>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</si>
  <si>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</si>
  <si>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</si>
  <si>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</si>
  <si>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</si>
  <si>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</si>
  <si>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</si>
  <si>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</si>
  <si>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</si>
  <si>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</si>
  <si>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</si>
  <si>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</si>
  <si>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</si>
  <si>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</si>
  <si>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</si>
  <si>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</si>
  <si>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</si>
  <si>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</si>
  <si>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</si>
  <si>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</si>
  <si>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</si>
  <si>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</si>
  <si>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</si>
  <si>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</si>
  <si>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</si>
  <si>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</si>
  <si>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</si>
  <si>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</si>
  <si>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</si>
  <si>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</si>
  <si>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</si>
  <si>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</si>
  <si>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</si>
  <si>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</si>
  <si>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</si>
  <si>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</si>
  <si>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</si>
  <si>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</si>
  <si>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</si>
  <si>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</si>
  <si>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</si>
  <si>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</si>
  <si>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</si>
  <si>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</si>
  <si>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</si>
  <si>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</si>
  <si>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</si>
  <si>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</si>
  <si>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</si>
  <si>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</si>
  <si>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</si>
  <si>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</si>
  <si>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</si>
  <si>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</si>
  <si>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</si>
  <si>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</si>
  <si>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</si>
  <si>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</si>
  <si>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</si>
  <si>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</si>
  <si>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</si>
  <si>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</si>
  <si>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</si>
  <si>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</si>
  <si>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</si>
  <si>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</si>
  <si>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</si>
  <si>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</si>
  <si>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</si>
  <si>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</si>
  <si>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</si>
  <si>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</si>
  <si>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</si>
  <si>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</si>
  <si>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</si>
  <si>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</si>
  <si>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</si>
  <si>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</si>
  <si>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</si>
  <si>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</si>
  <si>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</si>
  <si>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</si>
  <si>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</si>
  <si>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</si>
  <si>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</si>
  <si>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</si>
  <si>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</si>
  <si>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</si>
  <si>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</si>
  <si>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</si>
  <si>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</si>
  <si>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</si>
  <si>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</si>
  <si>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</si>
  <si>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</si>
  <si>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</si>
  <si>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</si>
  <si>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</si>
  <si>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</si>
  <si>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</si>
  <si>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</si>
  <si>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</si>
  <si>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</si>
  <si>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</si>
  <si>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</si>
  <si>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</si>
  <si>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</si>
  <si>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</si>
  <si>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</si>
  <si>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</si>
  <si>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</si>
  <si>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</si>
  <si>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</si>
  <si>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</si>
  <si>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</si>
  <si>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</si>
  <si>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</si>
  <si>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</si>
  <si>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</si>
  <si>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</si>
  <si>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</si>
  <si>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</si>
  <si>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</si>
  <si>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</si>
  <si>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</si>
  <si>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</si>
  <si>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</si>
  <si>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</si>
  <si>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</si>
  <si>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</si>
  <si>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</si>
  <si>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</si>
  <si>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</si>
  <si>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</si>
  <si>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</si>
  <si>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</si>
  <si>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</si>
  <si>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</si>
  <si>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</si>
  <si>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</si>
  <si>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</si>
  <si>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</si>
  <si>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</si>
  <si>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</si>
  <si>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</si>
  <si>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</si>
  <si>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</si>
  <si>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</si>
  <si>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</si>
  <si>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</si>
  <si>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</si>
  <si>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</si>
  <si>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</si>
  <si>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</si>
  <si>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</si>
  <si>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</si>
  <si>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</si>
  <si>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</si>
  <si>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</si>
  <si>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</si>
  <si>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</si>
  <si>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</si>
  <si>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</si>
  <si>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</si>
  <si>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</si>
  <si>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</si>
  <si>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</si>
  <si>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</si>
  <si>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</si>
  <si>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</si>
  <si>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</si>
  <si>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</si>
  <si>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</si>
  <si>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</si>
  <si>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</si>
  <si>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</si>
  <si>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</si>
  <si>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</si>
  <si>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</si>
  <si>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</si>
  <si>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</si>
  <si>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</si>
  <si>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</si>
  <si>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</si>
  <si>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</si>
  <si>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</si>
  <si>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</si>
  <si>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</si>
  <si>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</si>
  <si>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</si>
  <si>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</si>
  <si>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</si>
  <si>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</si>
  <si>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</si>
  <si>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</si>
  <si>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</si>
  <si>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</si>
  <si>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</si>
  <si>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</si>
  <si>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</si>
  <si>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</si>
  <si>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</si>
  <si>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</si>
  <si>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</si>
  <si>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</si>
  <si>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</si>
  <si>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</si>
  <si>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</si>
  <si>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</si>
  <si>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</si>
  <si>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</si>
  <si>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</si>
  <si>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</si>
  <si>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</si>
  <si>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</si>
  <si>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</si>
  <si>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</si>
  <si>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</si>
  <si>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</si>
  <si>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</si>
  <si>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</si>
  <si>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</si>
  <si>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</si>
  <si>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</si>
  <si>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</si>
  <si>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</si>
  <si>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</si>
  <si>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</si>
  <si>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</si>
  <si>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</si>
  <si>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</si>
  <si>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</si>
  <si>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</si>
  <si>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</si>
  <si>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</si>
  <si>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</si>
  <si>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</si>
  <si>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</si>
  <si>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</si>
  <si>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</si>
  <si>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</si>
  <si>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</si>
  <si>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</si>
  <si>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</si>
  <si>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</si>
  <si>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</si>
  <si>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</si>
  <si>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</si>
  <si>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</si>
  <si>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</si>
  <si>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</si>
  <si>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</si>
  <si>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</si>
  <si>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</si>
  <si>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</si>
  <si>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</si>
  <si>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</si>
  <si>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</si>
  <si>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</si>
  <si>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</si>
  <si>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</si>
  <si>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</si>
  <si>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</si>
  <si>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</si>
  <si>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</si>
  <si>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</si>
  <si>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</si>
  <si>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</si>
  <si>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</si>
  <si>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</si>
  <si>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</si>
  <si>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</si>
  <si>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</si>
  <si>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</si>
  <si>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</si>
  <si>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</si>
  <si>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</si>
  <si>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</si>
  <si>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</si>
  <si>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</si>
  <si>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</si>
  <si>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</si>
  <si>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</si>
  <si>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</si>
  <si>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</si>
  <si>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</si>
  <si>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</si>
  <si>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</si>
  <si>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</si>
  <si>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</si>
  <si>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</si>
  <si>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</si>
  <si>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</si>
  <si>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</si>
  <si>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</si>
  <si>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</si>
  <si>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</si>
  <si>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</si>
  <si>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</si>
  <si>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</si>
  <si>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</si>
  <si>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</si>
  <si>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</si>
  <si>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</si>
  <si>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</si>
  <si>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</si>
  <si>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</si>
  <si>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</si>
  <si>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</si>
  <si>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</si>
  <si>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</si>
  <si>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</si>
  <si>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</si>
  <si>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</si>
  <si>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</si>
  <si>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</si>
  <si>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</si>
  <si>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</si>
  <si>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</si>
  <si>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</si>
  <si>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</si>
  <si>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</si>
  <si>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</si>
  <si>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</si>
  <si>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</si>
  <si>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</si>
  <si>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</si>
  <si>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</si>
  <si>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</si>
  <si>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</si>
  <si>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</si>
  <si>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</si>
  <si>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</si>
  <si>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</si>
  <si>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</si>
  <si>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</si>
  <si>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</si>
  <si>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</si>
  <si>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</si>
  <si>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</si>
  <si>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</si>
  <si>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</si>
  <si>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</si>
  <si>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</si>
  <si>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</si>
  <si>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</si>
  <si>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</si>
  <si>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</si>
  <si>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</si>
  <si>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</si>
  <si>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</si>
  <si>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</si>
  <si>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</si>
  <si>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</si>
  <si>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</si>
  <si>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</si>
  <si>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</si>
  <si>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</si>
  <si>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</si>
  <si>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</si>
  <si>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</si>
  <si>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</si>
  <si>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</si>
  <si>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</si>
  <si>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</si>
  <si>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</si>
  <si>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</si>
  <si>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</si>
  <si>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</si>
  <si>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</si>
  <si>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</si>
  <si>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</si>
  <si>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</si>
  <si>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</si>
  <si>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</si>
  <si>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</si>
  <si>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</si>
  <si>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</si>
  <si>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</si>
  <si>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</si>
  <si>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</si>
  <si>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</si>
  <si>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</si>
  <si>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</si>
  <si>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</si>
  <si>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</si>
  <si>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</si>
  <si>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</si>
  <si>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</si>
  <si>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</si>
  <si>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</si>
  <si>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</si>
  <si>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</si>
  <si>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</si>
  <si>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</si>
  <si>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</si>
  <si>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</si>
  <si>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</si>
  <si>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</si>
  <si>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</si>
  <si>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</si>
  <si>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</si>
  <si>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</si>
  <si>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</si>
  <si>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</si>
  <si>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</si>
  <si>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</si>
  <si>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</si>
  <si>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</si>
  <si>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</si>
  <si>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</si>
  <si>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</si>
  <si>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</si>
  <si>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</si>
  <si>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</si>
  <si>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</si>
  <si>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</si>
  <si>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</si>
  <si>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</si>
  <si>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</si>
  <si>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</si>
  <si>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</si>
  <si>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</si>
  <si>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</si>
  <si>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</si>
  <si>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</si>
  <si>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</si>
  <si>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</si>
  <si>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</si>
  <si>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</si>
  <si>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</si>
  <si>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</si>
  <si>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</si>
  <si>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</si>
  <si>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</si>
  <si>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</si>
  <si>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</si>
  <si>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</si>
  <si>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</si>
  <si>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</si>
  <si>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</si>
  <si>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</si>
  <si>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</si>
  <si>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</si>
  <si>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</si>
  <si>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</si>
  <si>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</si>
  <si>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</si>
  <si>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</si>
  <si>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</si>
  <si>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</si>
  <si>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</si>
  <si>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</si>
  <si>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</si>
  <si>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</si>
  <si>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</si>
  <si>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</si>
  <si>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</si>
  <si>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</si>
  <si>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</si>
  <si>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</si>
  <si>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</si>
  <si>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</si>
  <si>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</si>
  <si>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</si>
  <si>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</si>
  <si>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</si>
  <si>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</si>
  <si>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</si>
  <si>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</si>
  <si>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</si>
  <si>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</si>
  <si>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</si>
  <si>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</si>
  <si>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</si>
  <si>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</si>
  <si>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</si>
  <si>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</si>
  <si>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</si>
  <si>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</si>
  <si>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</si>
  <si>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</si>
  <si>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</si>
  <si>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</si>
  <si>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</si>
  <si>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</si>
  <si>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</si>
  <si>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</si>
  <si>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</si>
  <si>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</si>
  <si>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</si>
  <si>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</si>
  <si>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</si>
  <si>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</si>
  <si>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</si>
  <si>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</si>
  <si>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</si>
  <si>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</si>
  <si>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</si>
  <si>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</si>
  <si>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</si>
  <si>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</si>
  <si>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</si>
  <si>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</si>
  <si>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</si>
  <si>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</si>
  <si>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</si>
  <si>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</si>
  <si>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</si>
  <si>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</si>
  <si>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</si>
  <si>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</si>
  <si>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</si>
  <si>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</si>
  <si>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</si>
  <si>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</si>
  <si>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</si>
  <si>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</si>
  <si>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</si>
  <si>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</si>
  <si>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</si>
  <si>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</si>
  <si>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</si>
  <si>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</si>
  <si>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</si>
  <si>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</si>
  <si>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</si>
  <si>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</si>
  <si>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</si>
  <si>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</si>
  <si>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</si>
  <si>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</si>
  <si>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</si>
  <si>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</si>
  <si>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</si>
  <si>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</si>
  <si>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</si>
  <si>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</si>
  <si>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</si>
  <si>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</si>
  <si>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</si>
  <si>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</si>
  <si>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</si>
  <si>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</si>
  <si>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</si>
  <si>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</si>
  <si>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</si>
  <si>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</si>
  <si>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</si>
  <si>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</si>
  <si>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</si>
  <si>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</si>
  <si>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</si>
  <si>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</si>
  <si>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</si>
  <si>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</si>
  <si>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</si>
  <si>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</si>
  <si>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</si>
  <si>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</si>
  <si>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</si>
  <si>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</si>
  <si>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</si>
  <si>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</si>
  <si>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</si>
  <si>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</si>
  <si>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</si>
  <si>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</si>
  <si>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</si>
  <si>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</si>
  <si>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</si>
  <si>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</si>
  <si>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</si>
  <si>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</si>
  <si>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</si>
  <si>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</si>
  <si>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</si>
  <si>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</si>
  <si>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</si>
  <si>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</si>
  <si>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</si>
  <si>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</si>
  <si>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</si>
  <si>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</si>
  <si>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</si>
  <si>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</si>
  <si>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</si>
  <si>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</si>
  <si>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</si>
  <si>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</si>
  <si>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</si>
  <si>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</si>
  <si>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</si>
  <si>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</si>
  <si>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</si>
  <si>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</si>
  <si>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</si>
  <si>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</si>
  <si>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</si>
  <si>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</si>
  <si>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</si>
  <si>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</si>
  <si>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</si>
  <si>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</si>
  <si>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</si>
  <si>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</si>
  <si>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</si>
  <si>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</si>
  <si>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</si>
  <si>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</si>
  <si>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</si>
  <si>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</si>
  <si>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</si>
  <si>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</si>
  <si>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</si>
  <si>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</si>
  <si>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</si>
  <si>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</si>
  <si>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</si>
  <si>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</si>
  <si>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</si>
  <si>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</si>
  <si>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</si>
  <si>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</si>
  <si>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</si>
  <si>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</si>
  <si>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</si>
  <si>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</si>
  <si>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</si>
  <si>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</si>
  <si>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</si>
  <si>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</si>
  <si>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</si>
  <si>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</si>
  <si>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</si>
  <si>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</si>
  <si>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</si>
  <si>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</si>
  <si>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</si>
  <si>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</si>
  <si>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</si>
  <si>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</si>
  <si>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</si>
  <si>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</si>
  <si>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</si>
  <si>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</si>
  <si>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</si>
  <si>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</si>
  <si>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</si>
  <si>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</si>
  <si>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</si>
  <si>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</si>
  <si>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</si>
  <si>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</si>
  <si>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</si>
  <si>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</si>
  <si>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</si>
  <si>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</si>
  <si>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</si>
  <si>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</si>
  <si>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</si>
  <si>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</si>
  <si>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</si>
  <si>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</si>
  <si>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</si>
  <si>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</si>
  <si>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</si>
  <si>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</si>
  <si>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</si>
  <si>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</si>
  <si>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</si>
  <si>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</si>
  <si>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</si>
  <si>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</si>
  <si>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</si>
  <si>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</si>
  <si>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</si>
  <si>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</si>
  <si>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</si>
  <si>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</si>
  <si>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</si>
  <si>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</si>
  <si>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</si>
  <si>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</si>
  <si>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</si>
  <si>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</si>
  <si>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</si>
  <si>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</si>
  <si>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</si>
  <si>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</si>
  <si>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</si>
  <si>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</si>
  <si>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</si>
  <si>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</si>
  <si>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</si>
  <si>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</si>
  <si>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</si>
  <si>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</si>
  <si>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</si>
  <si>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</si>
  <si>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</si>
  <si>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</si>
  <si>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</si>
  <si>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</si>
  <si>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</si>
  <si>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</si>
  <si>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</si>
  <si>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</si>
  <si>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</si>
  <si>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</si>
  <si>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</si>
  <si>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</si>
  <si>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</si>
  <si>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</si>
  <si>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</si>
  <si>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</si>
  <si>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</si>
  <si>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</si>
  <si>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</si>
  <si>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</si>
  <si>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</si>
  <si>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</si>
  <si>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</si>
  <si>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</si>
  <si>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</si>
  <si>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</si>
  <si>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</si>
  <si>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</si>
  <si>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</si>
  <si>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</si>
  <si>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</si>
  <si>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</si>
  <si>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</si>
  <si>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</si>
  <si>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</si>
  <si>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</si>
  <si>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</si>
  <si>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</si>
  <si>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</si>
  <si>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</si>
  <si>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</si>
  <si>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</si>
  <si>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</si>
  <si>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</si>
  <si>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</si>
  <si>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</si>
  <si>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</si>
  <si>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</si>
  <si>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</si>
  <si>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</si>
  <si>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</si>
  <si>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</si>
  <si>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</si>
  <si>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</si>
  <si>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</si>
  <si>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</si>
  <si>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</si>
  <si>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</si>
  <si>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</si>
  <si>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</si>
  <si>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</si>
  <si>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</si>
  <si>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</si>
  <si>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</si>
  <si>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</si>
  <si>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</si>
  <si>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</si>
  <si>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</si>
  <si>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</si>
  <si>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</si>
  <si>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</si>
  <si>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</si>
  <si>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</si>
  <si>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</si>
  <si>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</si>
  <si>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</si>
  <si>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</si>
  <si>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</si>
  <si>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</si>
  <si>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</si>
  <si>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</si>
  <si>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</si>
  <si>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</si>
  <si>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</si>
  <si>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</si>
  <si>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</si>
  <si>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</si>
  <si>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</si>
  <si>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</si>
  <si>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</si>
  <si>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</si>
  <si>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</si>
  <si>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</si>
  <si>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</si>
  <si>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</si>
  <si>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</si>
  <si>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</si>
  <si>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</si>
  <si>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</si>
  <si>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</si>
  <si>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</si>
  <si>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</si>
  <si>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</si>
  <si>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</si>
  <si>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</si>
  <si>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</si>
  <si>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</si>
  <si>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</si>
  <si>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</si>
  <si>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</si>
  <si>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</si>
  <si>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</si>
  <si>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</si>
  <si>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</si>
  <si>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</si>
  <si>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</si>
  <si>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</si>
  <si>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</si>
  <si>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</si>
  <si>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</si>
  <si>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</si>
  <si>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</si>
  <si>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</si>
  <si>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</si>
  <si>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</si>
  <si>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</si>
  <si>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</si>
  <si>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</si>
  <si>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</si>
  <si>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</si>
  <si>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</si>
  <si>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</si>
  <si>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</si>
  <si>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</si>
  <si>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</si>
  <si>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</si>
  <si>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</si>
  <si>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</si>
  <si>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</si>
  <si>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</si>
  <si>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</si>
  <si>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</si>
  <si>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</si>
  <si>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</si>
  <si>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</si>
  <si>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</si>
  <si>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</si>
  <si>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</si>
  <si>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</si>
  <si>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</si>
  <si>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</si>
  <si>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</si>
  <si>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</si>
  <si>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</si>
  <si>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</si>
  <si>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</si>
  <si>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</si>
  <si>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</si>
  <si>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</si>
  <si>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</si>
  <si>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</si>
  <si>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</si>
  <si>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</si>
  <si>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</si>
  <si>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</si>
  <si>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</si>
  <si>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</si>
  <si>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</si>
  <si>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</si>
  <si>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</si>
  <si>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</si>
  <si>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</si>
  <si>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</si>
  <si>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</si>
  <si>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</si>
  <si>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</si>
  <si>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</si>
  <si>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</si>
  <si>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</si>
  <si>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</si>
  <si>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</si>
  <si>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</si>
  <si>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</si>
  <si>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</si>
  <si>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</si>
  <si>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</si>
  <si>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</si>
  <si>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</si>
  <si>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</si>
  <si>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</si>
  <si>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</si>
  <si>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</si>
  <si>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</si>
  <si>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</si>
  <si>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</si>
  <si>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</si>
  <si>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</si>
  <si>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</si>
  <si>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</si>
  <si>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</si>
  <si>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</si>
  <si>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</si>
  <si>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</si>
  <si>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</si>
  <si>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</si>
  <si>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</si>
  <si>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</si>
  <si>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</si>
  <si>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</si>
  <si>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</si>
  <si>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</si>
  <si>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</si>
  <si>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</si>
  <si>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</si>
  <si>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</si>
  <si>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</si>
  <si>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</si>
  <si>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</si>
  <si>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</si>
  <si>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</si>
  <si>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</si>
  <si>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</si>
  <si>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</si>
  <si>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</si>
  <si>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</si>
  <si>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</si>
  <si>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</si>
  <si>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</si>
  <si>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</si>
  <si>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</si>
  <si>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</si>
  <si>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</si>
  <si>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</si>
  <si>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</si>
  <si>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</si>
  <si>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</si>
  <si>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</si>
  <si>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</si>
  <si>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</si>
  <si>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</si>
  <si>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</si>
  <si>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</si>
  <si>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</si>
  <si>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</si>
  <si>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</si>
  <si>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</si>
  <si>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</si>
  <si>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</si>
  <si>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</si>
  <si>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</si>
  <si>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</si>
  <si>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</si>
  <si>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</si>
  <si>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</si>
  <si>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</si>
  <si>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</si>
  <si>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</si>
  <si>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</si>
  <si>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</si>
  <si>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</si>
  <si>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</si>
  <si>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</si>
  <si>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</si>
  <si>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</si>
  <si>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</si>
  <si>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</si>
  <si>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</si>
  <si>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</si>
  <si>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</si>
  <si>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</si>
  <si>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</si>
  <si>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</si>
  <si>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</si>
  <si>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</si>
  <si>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</si>
  <si>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</si>
  <si>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</si>
  <si>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</si>
  <si>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</si>
  <si>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</si>
  <si>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</si>
  <si>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</si>
  <si>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</si>
  <si>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</si>
  <si>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</si>
  <si>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</si>
  <si>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</si>
  <si>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</si>
  <si>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</si>
  <si>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</si>
  <si>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</si>
  <si>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</si>
  <si>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</si>
  <si>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</si>
  <si>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</si>
  <si>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</si>
  <si>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</si>
  <si>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</si>
  <si>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</si>
  <si>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</si>
  <si>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</si>
  <si>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</si>
  <si>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</si>
  <si>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</si>
  <si>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</si>
  <si>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</si>
  <si>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</si>
  <si>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</si>
  <si>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</si>
  <si>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</si>
  <si>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</si>
  <si>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</si>
  <si>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</si>
  <si>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</si>
  <si>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</si>
  <si>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</si>
  <si>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</si>
  <si>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</si>
  <si>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</si>
  <si>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</si>
  <si>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</si>
  <si>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</si>
  <si>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</si>
  <si>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</si>
  <si>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</si>
  <si>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</si>
  <si>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</si>
  <si>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</si>
  <si>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</si>
  <si>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</si>
  <si>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</si>
  <si>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</si>
  <si>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</si>
  <si>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</si>
  <si>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</si>
  <si>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</si>
  <si>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</si>
  <si>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</si>
  <si>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</si>
  <si>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</si>
  <si>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</si>
  <si>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</si>
  <si>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</si>
  <si>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</si>
  <si>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</si>
  <si>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</si>
  <si>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</si>
  <si>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</si>
  <si>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</si>
  <si>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</si>
  <si>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</si>
  <si>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</si>
  <si>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</si>
  <si>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</si>
  <si>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</si>
  <si>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</si>
  <si>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</si>
  <si>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</si>
  <si>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</si>
  <si>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</si>
  <si>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</si>
  <si>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</si>
  <si>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</si>
  <si>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</si>
  <si>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</si>
  <si>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</si>
  <si>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</si>
  <si>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</si>
  <si>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</si>
  <si>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</si>
  <si>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</si>
  <si>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</si>
  <si>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</si>
  <si>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</si>
  <si>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</si>
  <si>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</si>
  <si>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</si>
  <si>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</si>
  <si>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</si>
  <si>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</si>
  <si>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</si>
  <si>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</si>
  <si>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</si>
  <si>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</si>
  <si>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</si>
  <si>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</si>
  <si>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</si>
  <si>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</si>
  <si>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</si>
  <si>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</si>
  <si>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</si>
  <si>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</si>
  <si>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</si>
  <si>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</si>
  <si>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</si>
  <si>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</si>
  <si>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</si>
  <si>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</si>
  <si>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</si>
  <si>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</si>
  <si>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</si>
  <si>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</si>
  <si>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</si>
  <si>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</si>
  <si>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</si>
  <si>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</si>
  <si>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</si>
  <si>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</si>
  <si>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</si>
  <si>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</si>
  <si>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</si>
  <si>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</si>
  <si>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</si>
  <si>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</si>
  <si>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</si>
  <si>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</si>
  <si>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</si>
  <si>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</si>
  <si>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</si>
  <si>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</si>
  <si>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</si>
  <si>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</si>
  <si>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</si>
  <si>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</si>
  <si>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</si>
  <si>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</si>
  <si>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</si>
  <si>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</si>
  <si>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</si>
  <si>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</si>
  <si>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</si>
  <si>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</si>
  <si>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</si>
  <si>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</si>
  <si>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</si>
  <si>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</si>
  <si>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</si>
  <si>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</si>
  <si>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</si>
  <si>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</si>
  <si>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</si>
  <si>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</si>
  <si>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</si>
  <si>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</si>
  <si>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</si>
  <si>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</si>
  <si>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</si>
  <si>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</si>
  <si>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</si>
  <si>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</si>
  <si>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</si>
  <si>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</si>
  <si>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</si>
  <si>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</si>
  <si>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</si>
  <si>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</si>
  <si>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</si>
  <si>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</si>
  <si>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</si>
  <si>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</si>
  <si>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</si>
  <si>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</si>
  <si>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</si>
  <si>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</si>
  <si>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</si>
  <si>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</si>
  <si>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</si>
  <si>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</si>
  <si>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</si>
  <si>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</si>
  <si>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</si>
  <si>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</si>
  <si>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</si>
  <si>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</si>
  <si>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</si>
  <si>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</si>
  <si>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</si>
  <si>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</si>
  <si>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</si>
  <si>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</si>
  <si>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</si>
  <si>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</si>
  <si>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</si>
  <si>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</si>
  <si>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</si>
  <si>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</si>
  <si>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</si>
  <si>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</si>
  <si>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</si>
  <si>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</si>
  <si>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</si>
  <si>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</si>
  <si>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</si>
  <si>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</si>
  <si>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</si>
  <si>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</si>
  <si>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</si>
  <si>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</si>
  <si>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</si>
  <si>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</si>
  <si>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</si>
  <si>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</si>
  <si>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</si>
  <si>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</si>
  <si>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</si>
  <si>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</si>
  <si>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</si>
  <si>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</si>
  <si>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</si>
  <si>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</si>
  <si>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</si>
  <si>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</si>
  <si>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</si>
  <si>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</si>
  <si>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</si>
  <si>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</si>
  <si>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</si>
  <si>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</si>
  <si>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</si>
  <si>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</si>
  <si>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</si>
  <si>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</si>
  <si>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</si>
  <si>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</si>
  <si>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</si>
  <si>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</si>
  <si>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</si>
  <si>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</si>
  <si>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</si>
  <si>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</si>
  <si>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</si>
  <si>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</si>
  <si>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</si>
  <si>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</si>
  <si>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</si>
  <si>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</si>
  <si>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</si>
  <si>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</si>
  <si>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</si>
  <si>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</si>
  <si>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</si>
  <si>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</si>
  <si>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</si>
  <si>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</si>
  <si>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</si>
  <si>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</si>
  <si>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</si>
  <si>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</si>
  <si>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</si>
  <si>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</si>
  <si>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</si>
  <si>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</si>
  <si>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</si>
  <si>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</si>
  <si>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</si>
  <si>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</si>
  <si>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</si>
  <si>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</si>
  <si>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</si>
  <si>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</si>
  <si>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</si>
  <si>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</si>
  <si>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</si>
  <si>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</si>
  <si>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</si>
  <si>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</si>
  <si>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</si>
  <si>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</si>
  <si>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</si>
  <si>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</si>
  <si>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</si>
  <si>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</si>
  <si>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</si>
  <si>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</si>
  <si>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</si>
  <si>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</si>
  <si>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</si>
  <si>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</si>
  <si>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</si>
  <si>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</si>
  <si>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</si>
  <si>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</si>
  <si>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</si>
  <si>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</si>
  <si>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</si>
  <si>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</si>
  <si>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</si>
  <si>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</si>
  <si>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</si>
  <si>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</si>
  <si>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</si>
  <si>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</si>
  <si>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</si>
  <si>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</si>
  <si>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</si>
  <si>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</si>
  <si>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</si>
  <si>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</si>
  <si>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</si>
  <si>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</si>
  <si>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</si>
  <si>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</si>
  <si>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</si>
  <si>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</si>
  <si>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</si>
  <si>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</si>
  <si>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</si>
  <si>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</si>
  <si>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</si>
  <si>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</si>
  <si>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</si>
  <si>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</si>
  <si>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</si>
  <si>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</si>
  <si>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</si>
  <si>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</si>
  <si>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</si>
  <si>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</si>
  <si>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</si>
  <si>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</si>
  <si>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</si>
  <si>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</si>
  <si>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</si>
  <si>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</si>
  <si>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</si>
  <si>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</si>
  <si>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</si>
  <si>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</si>
  <si>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</si>
  <si>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</si>
  <si>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</si>
  <si>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</si>
  <si>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</si>
  <si>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</si>
  <si>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</si>
  <si>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</si>
  <si>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</si>
  <si>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</si>
  <si>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</si>
  <si>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</si>
  <si>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</si>
  <si>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</si>
  <si>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</si>
  <si>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</si>
  <si>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</si>
  <si>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</si>
  <si>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</si>
  <si>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</si>
  <si>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</si>
  <si>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</si>
  <si>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</si>
  <si>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</si>
  <si>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</si>
  <si>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</si>
  <si>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</si>
  <si>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</si>
  <si>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</si>
  <si>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</si>
  <si>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</si>
  <si>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</si>
  <si>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</si>
  <si>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</si>
  <si>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</si>
  <si>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</si>
  <si>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</si>
  <si>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</si>
  <si>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</si>
  <si>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</si>
  <si>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</si>
  <si>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</si>
  <si>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</si>
  <si>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</si>
  <si>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</si>
  <si>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</si>
  <si>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</si>
  <si>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</si>
  <si>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</si>
  <si>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</si>
  <si>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</si>
  <si>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</si>
  <si>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</si>
  <si>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</si>
  <si>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</si>
  <si>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</si>
  <si>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</si>
  <si>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</si>
  <si>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</si>
  <si>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</si>
  <si>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</si>
  <si>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</si>
  <si>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</si>
  <si>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</si>
  <si>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</si>
  <si>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</si>
  <si>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</si>
  <si>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</si>
  <si>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</si>
  <si>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</si>
  <si>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</si>
  <si>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</si>
  <si>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</si>
  <si>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</si>
  <si>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</si>
  <si>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</si>
  <si>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</si>
  <si>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</si>
  <si>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</si>
  <si>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</si>
  <si>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</si>
  <si>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</si>
  <si>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</si>
  <si>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</si>
  <si>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</si>
  <si>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</si>
  <si>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</si>
  <si>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</si>
  <si>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</si>
  <si>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</si>
  <si>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</si>
  <si>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</si>
  <si>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</si>
  <si>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</si>
  <si>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</si>
  <si>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</si>
  <si>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</si>
  <si>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</si>
  <si>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</si>
  <si>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</si>
  <si>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</si>
  <si>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</si>
  <si>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</si>
  <si>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</si>
  <si>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</si>
  <si>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</si>
  <si>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</si>
  <si>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</si>
  <si>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</si>
  <si>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</si>
  <si>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</si>
  <si>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</si>
  <si>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</si>
  <si>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</si>
  <si>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</si>
  <si>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</si>
  <si>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</si>
  <si>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</si>
  <si>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</si>
  <si>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</si>
  <si>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</si>
  <si>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</si>
  <si>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</si>
  <si>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</si>
  <si>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</si>
  <si>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</si>
  <si>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</si>
  <si>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</si>
  <si>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</si>
  <si>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</si>
  <si>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</si>
  <si>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</si>
  <si>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</si>
  <si>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</si>
  <si>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</si>
  <si>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</si>
  <si>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</si>
  <si>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</si>
  <si>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</si>
  <si>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</si>
  <si>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</si>
  <si>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</si>
  <si>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</si>
  <si>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</si>
  <si>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</si>
  <si>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</si>
  <si>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</si>
  <si>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</si>
  <si>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</si>
  <si>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</si>
  <si>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</si>
  <si>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</si>
  <si>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</si>
  <si>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</si>
  <si>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</si>
  <si>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</si>
  <si>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</si>
  <si>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</si>
  <si>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</si>
  <si>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</si>
  <si>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</si>
  <si>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</si>
  <si>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</si>
  <si>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</si>
  <si>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</si>
  <si>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</si>
  <si>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</si>
  <si>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</si>
  <si>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</si>
  <si>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</si>
  <si>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</si>
  <si>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</si>
  <si>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</si>
  <si>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</si>
  <si>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</si>
  <si>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</si>
  <si>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</si>
  <si>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</si>
  <si>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</si>
  <si>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</si>
  <si>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</si>
  <si>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</si>
  <si>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</si>
  <si>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</si>
  <si>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</si>
  <si>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</si>
  <si>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</si>
  <si>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</si>
  <si>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</si>
  <si>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</si>
  <si>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</si>
  <si>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</si>
  <si>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</si>
  <si>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</si>
  <si>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</si>
  <si>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</si>
  <si>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</si>
  <si>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</si>
  <si>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</si>
  <si>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</si>
  <si>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</si>
  <si>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</si>
  <si>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</si>
  <si>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</si>
  <si>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</si>
  <si>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</si>
  <si>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</si>
  <si>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</si>
  <si>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</si>
  <si>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</si>
  <si>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</si>
  <si>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</si>
  <si>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</si>
  <si>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</si>
  <si>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</si>
  <si>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</si>
  <si>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</si>
  <si>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</si>
  <si>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</si>
  <si>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</si>
  <si>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</si>
  <si>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</si>
  <si>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</si>
  <si>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</si>
  <si>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</si>
  <si>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</si>
  <si>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</si>
  <si>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</si>
  <si>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</si>
  <si>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</si>
  <si>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</si>
  <si>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</si>
  <si>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</si>
  <si>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</si>
  <si>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</si>
  <si>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</si>
  <si>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</si>
  <si>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</si>
  <si>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</si>
  <si>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</si>
  <si>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</si>
  <si>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</si>
  <si>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</si>
  <si>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</si>
  <si>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</si>
  <si>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</si>
  <si>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</si>
  <si>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</si>
  <si>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</si>
  <si>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</si>
  <si>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</si>
  <si>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</si>
  <si>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</si>
  <si>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</si>
  <si>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</si>
  <si>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</si>
  <si>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</si>
  <si>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</si>
  <si>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</si>
  <si>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</si>
  <si>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</si>
  <si>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</si>
  <si>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</si>
  <si>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</si>
  <si>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</si>
  <si>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</si>
  <si>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</si>
  <si>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</si>
  <si>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</si>
  <si>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</si>
  <si>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</si>
  <si>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</si>
  <si>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</si>
  <si>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</si>
  <si>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</si>
  <si>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</si>
  <si>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</si>
  <si>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</si>
  <si>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</si>
  <si>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</si>
  <si>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</si>
  <si>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</si>
  <si>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</si>
  <si>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</si>
  <si>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</si>
  <si>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</si>
  <si>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</si>
  <si>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</si>
  <si>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</si>
  <si>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</si>
  <si>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</si>
  <si>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</si>
  <si>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</si>
  <si>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</si>
  <si>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</si>
  <si>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</si>
  <si>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</si>
  <si>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</si>
  <si>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</si>
  <si>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</si>
  <si>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</si>
  <si>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</si>
  <si>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</si>
  <si>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</si>
  <si>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</si>
  <si>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</si>
  <si>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</si>
  <si>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</si>
  <si>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</si>
  <si>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</si>
  <si>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</si>
  <si>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</si>
  <si>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</si>
  <si>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</si>
  <si>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</si>
  <si>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</si>
  <si>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</si>
  <si>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</si>
  <si>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</si>
  <si>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</si>
  <si>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</si>
  <si>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</si>
  <si>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</si>
  <si>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</si>
  <si>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</si>
  <si>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</si>
  <si>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</si>
  <si>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</si>
  <si>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</si>
  <si>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</si>
  <si>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</si>
  <si>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</si>
  <si>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</si>
  <si>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</si>
  <si>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</si>
  <si>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</si>
  <si>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</si>
  <si>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</si>
  <si>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</si>
  <si>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</si>
  <si>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</si>
  <si>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</si>
  <si>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</si>
  <si>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</si>
  <si>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</si>
  <si>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</si>
  <si>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</si>
  <si>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</si>
  <si>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</si>
  <si>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</si>
  <si>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</si>
  <si>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</si>
  <si>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</si>
  <si>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</si>
  <si>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</si>
  <si>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</si>
  <si>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</si>
  <si>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</si>
  <si>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</si>
  <si>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</si>
  <si>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</si>
  <si>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</si>
  <si>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</si>
  <si>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</si>
  <si>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</si>
  <si>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</si>
  <si>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</si>
  <si>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</si>
  <si>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</si>
  <si>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</si>
  <si>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</si>
  <si>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</si>
  <si>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</si>
  <si>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</si>
  <si>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</si>
  <si>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</si>
  <si>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</si>
  <si>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</si>
  <si>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</si>
  <si>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</si>
  <si>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</si>
  <si>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</si>
  <si>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</si>
  <si>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</si>
  <si>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</si>
  <si>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</si>
  <si>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</si>
  <si>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</si>
  <si>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</si>
  <si>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</si>
  <si>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</si>
  <si>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</si>
  <si>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</si>
  <si>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</si>
  <si>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</si>
  <si>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</si>
  <si>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</si>
  <si>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</si>
  <si>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</si>
  <si>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</si>
  <si>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</si>
  <si>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</si>
  <si>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</si>
  <si>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</si>
  <si>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</si>
  <si>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</si>
  <si>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</si>
  <si>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</si>
  <si>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</si>
  <si>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</si>
  <si>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</si>
  <si>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</si>
  <si>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</si>
  <si>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</si>
  <si>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</si>
  <si>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</si>
  <si>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</si>
  <si>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</si>
  <si>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</si>
  <si>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</si>
  <si>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</si>
  <si>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</si>
  <si>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</si>
  <si>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</si>
  <si>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</si>
  <si>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</si>
  <si>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</si>
  <si>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</si>
  <si>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</si>
  <si>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</si>
  <si>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</si>
  <si>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</si>
  <si>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</si>
  <si>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</si>
  <si>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</si>
  <si>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</si>
  <si>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</si>
  <si>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</si>
  <si>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</si>
  <si>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</si>
  <si>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</si>
  <si>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</si>
  <si>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</si>
  <si>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</si>
  <si>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</si>
  <si>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</si>
  <si>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</si>
  <si>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</si>
  <si>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</si>
  <si>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</si>
  <si>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</si>
  <si>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</si>
  <si>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</si>
  <si>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</si>
  <si>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</si>
  <si>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</si>
  <si>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</si>
  <si>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</si>
  <si>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</si>
  <si>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</si>
  <si>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</si>
  <si>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</si>
  <si>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</si>
  <si>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</si>
  <si>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</si>
  <si>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</si>
  <si>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</si>
  <si>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</si>
  <si>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</si>
  <si>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</si>
  <si>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</si>
  <si>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</si>
  <si>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</si>
  <si>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</si>
  <si>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</si>
  <si>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</si>
  <si>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</si>
  <si>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</si>
  <si>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</si>
  <si>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</si>
  <si>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</si>
  <si>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</si>
  <si>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</si>
  <si>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</si>
  <si>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</si>
  <si>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</si>
  <si>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</si>
  <si>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</si>
  <si>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</si>
  <si>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</si>
  <si>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</si>
  <si>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</si>
  <si>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</si>
  <si>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</si>
  <si>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</si>
  <si>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</si>
  <si>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</si>
  <si>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</si>
  <si>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</si>
  <si>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</si>
  <si>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</si>
  <si>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</si>
  <si>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</si>
  <si>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</si>
  <si>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</si>
  <si>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</si>
  <si>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</si>
  <si>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</si>
  <si>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</si>
  <si>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</si>
  <si>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</si>
  <si>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</si>
  <si>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</si>
  <si>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</si>
  <si>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</si>
  <si>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</si>
  <si>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</si>
  <si>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</si>
  <si>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</si>
  <si>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</si>
  <si>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</si>
  <si>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</si>
  <si>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</si>
  <si>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</si>
  <si>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</si>
  <si>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</si>
  <si>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</si>
  <si>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</si>
  <si>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</si>
  <si>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</si>
  <si>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</si>
  <si>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</si>
  <si>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</si>
  <si>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</si>
  <si>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</si>
  <si>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</si>
  <si>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</si>
  <si>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</si>
  <si>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</si>
  <si>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</si>
  <si>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</si>
  <si>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</si>
  <si>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</si>
  <si>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</si>
  <si>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</si>
  <si>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</si>
  <si>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</si>
  <si>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</si>
  <si>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</si>
  <si>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</si>
  <si>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</si>
  <si>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</si>
  <si>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</si>
  <si>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</si>
  <si>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</si>
  <si>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</si>
  <si>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</si>
  <si>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</si>
  <si>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</si>
  <si>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</si>
  <si>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</si>
  <si>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</si>
  <si>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</si>
  <si>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</si>
  <si>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</si>
  <si>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</si>
  <si>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</si>
  <si>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</si>
  <si>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</si>
  <si>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</si>
  <si>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</si>
  <si>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</si>
  <si>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</si>
  <si>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</si>
  <si>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</si>
  <si>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</si>
  <si>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</si>
  <si>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</si>
  <si>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</si>
  <si>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</si>
  <si>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</si>
  <si>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</si>
  <si>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</si>
  <si>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</si>
  <si>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</si>
  <si>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</si>
  <si>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</si>
  <si>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</si>
  <si>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</si>
  <si>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</si>
  <si>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</si>
  <si>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</si>
  <si>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</si>
  <si>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</si>
  <si>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</si>
  <si>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</si>
  <si>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</si>
  <si>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</si>
  <si>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</si>
  <si>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</si>
  <si>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</si>
  <si>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</si>
  <si>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</si>
  <si>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</si>
  <si>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</si>
  <si>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</si>
  <si>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</si>
  <si>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</si>
  <si>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</si>
  <si>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</si>
  <si>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</si>
  <si>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</si>
  <si>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</si>
  <si>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</si>
  <si>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</si>
  <si>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</si>
  <si>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</si>
  <si>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</si>
  <si>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</si>
  <si>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</si>
  <si>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</si>
  <si>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</si>
  <si>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</si>
  <si>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</si>
  <si>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</si>
  <si>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</si>
  <si>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</si>
  <si>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</si>
  <si>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</si>
  <si>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</si>
  <si>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</si>
  <si>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</si>
  <si>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</si>
  <si>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</si>
  <si>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</si>
  <si>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</si>
  <si>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</si>
  <si>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</si>
  <si>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</si>
  <si>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</si>
  <si>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</si>
  <si>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</si>
  <si>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</si>
  <si>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</si>
  <si>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</si>
  <si>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</si>
  <si>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</si>
  <si>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</si>
  <si>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</si>
  <si>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</si>
  <si>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</si>
  <si>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</si>
  <si>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</si>
  <si>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</si>
  <si>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</si>
  <si>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</si>
  <si>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</si>
  <si>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</si>
  <si>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</si>
  <si>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</si>
  <si>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</si>
  <si>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</si>
  <si>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</si>
  <si>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</si>
  <si>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</si>
  <si>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</si>
  <si>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</si>
  <si>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</si>
  <si>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</si>
  <si>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</si>
  <si>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</si>
  <si>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</si>
  <si>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</si>
  <si>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</si>
  <si>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</si>
  <si>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</si>
  <si>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</si>
  <si>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</si>
  <si>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</si>
  <si>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</si>
  <si>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</si>
  <si>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</si>
  <si>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</si>
  <si>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</si>
  <si>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</si>
  <si>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</si>
  <si>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</si>
  <si>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</si>
  <si>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</si>
  <si>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</si>
  <si>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</si>
  <si>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</si>
  <si>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</si>
  <si>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</si>
  <si>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</si>
  <si>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</si>
  <si>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</si>
  <si>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</si>
  <si>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</si>
  <si>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</si>
  <si>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</si>
  <si>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</si>
  <si>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</si>
  <si>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</si>
  <si>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</si>
  <si>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</si>
  <si>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</si>
  <si>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</si>
  <si>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</si>
  <si>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</si>
  <si>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</si>
  <si>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</si>
  <si>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</si>
  <si>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</si>
  <si>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</si>
  <si>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</si>
  <si>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</si>
  <si>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</si>
  <si>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</si>
  <si>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</si>
  <si>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</si>
  <si>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</si>
  <si>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</si>
  <si>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</si>
  <si>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</si>
  <si>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</si>
  <si>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</si>
  <si>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</si>
  <si>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</si>
  <si>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</si>
  <si>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</si>
  <si>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</si>
  <si>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</si>
  <si>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</si>
  <si>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</si>
  <si>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</si>
  <si>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</si>
  <si>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</si>
  <si>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</si>
  <si>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</si>
  <si>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</si>
  <si>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</si>
  <si>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</si>
  <si>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</si>
  <si>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</si>
  <si>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</si>
  <si>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</si>
  <si>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</si>
  <si>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</si>
  <si>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</si>
  <si>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</si>
  <si>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</si>
  <si>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</si>
  <si>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</si>
  <si>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</si>
  <si>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</si>
  <si>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</si>
  <si>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</si>
  <si>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</si>
  <si>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</si>
  <si>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</si>
  <si>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</si>
  <si>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</si>
  <si>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</si>
  <si>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</si>
  <si>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</si>
  <si>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</si>
  <si>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</si>
  <si>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</si>
  <si>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</si>
  <si>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</si>
  <si>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</si>
  <si>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</si>
  <si>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</si>
  <si>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</si>
  <si>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</si>
  <si>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</si>
  <si>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</si>
  <si>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</si>
  <si>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</si>
  <si>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</si>
  <si>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</si>
  <si>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</si>
  <si>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</si>
  <si>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</si>
  <si>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</si>
  <si>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</si>
  <si>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</si>
  <si>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</si>
  <si>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</si>
  <si>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</si>
  <si>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</si>
  <si>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</si>
  <si>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</si>
  <si>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</si>
  <si>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</si>
  <si>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</si>
  <si>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</si>
  <si>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</si>
  <si>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</si>
  <si>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</si>
  <si>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</si>
  <si>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</si>
  <si>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</si>
  <si>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</si>
  <si>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</si>
  <si>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</si>
  <si>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</si>
  <si>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</si>
  <si>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</si>
  <si>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</si>
  <si>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</si>
  <si>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</si>
  <si>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</si>
  <si>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</si>
  <si>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</si>
  <si>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</si>
  <si>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</si>
  <si>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</si>
  <si>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</si>
  <si>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</si>
  <si>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</si>
  <si>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</si>
  <si>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</si>
  <si>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</si>
  <si>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</si>
  <si>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</si>
  <si>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</si>
  <si>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</si>
  <si>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</si>
  <si>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</si>
  <si>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</si>
  <si>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</si>
  <si>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</si>
  <si>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</si>
  <si>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</si>
  <si>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</si>
  <si>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</si>
  <si>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</si>
  <si>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</si>
  <si>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</si>
  <si>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</si>
  <si>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</si>
  <si>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</si>
  <si>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</si>
  <si>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</si>
  <si>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</si>
  <si>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</si>
  <si>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</si>
  <si>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</si>
  <si>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</si>
  <si>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</si>
  <si>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</si>
  <si>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</si>
  <si>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</si>
  <si>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</si>
  <si>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</si>
  <si>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</si>
  <si>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</si>
  <si>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</si>
  <si>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</si>
  <si>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</si>
  <si>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</si>
  <si>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</si>
  <si>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</si>
  <si>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</si>
  <si>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</si>
  <si>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</si>
  <si>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</si>
  <si>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</si>
  <si>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</si>
  <si>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</si>
  <si>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</si>
  <si>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</si>
  <si>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</si>
  <si>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</si>
  <si>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</si>
  <si>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</si>
  <si>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</si>
  <si>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</si>
  <si>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</si>
  <si>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</si>
  <si>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</si>
  <si>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</si>
  <si>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</si>
  <si>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</si>
  <si>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</si>
  <si>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</si>
  <si>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</si>
  <si>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</si>
  <si>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</si>
  <si>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</si>
  <si>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</si>
  <si>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</si>
  <si>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</si>
  <si>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</si>
  <si>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</si>
  <si>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</si>
  <si>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</si>
  <si>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</si>
  <si>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</si>
  <si>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</si>
  <si>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</si>
  <si>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</si>
  <si>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</si>
  <si>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</si>
  <si>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</si>
  <si>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</si>
  <si>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</si>
  <si>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</si>
  <si>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</si>
  <si>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</si>
  <si>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</si>
  <si>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</si>
  <si>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</si>
  <si>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</si>
  <si>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</si>
  <si>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</si>
  <si>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</si>
  <si>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</si>
  <si>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</si>
  <si>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</si>
  <si>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</si>
  <si>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</si>
  <si>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</si>
  <si>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</si>
  <si>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</si>
  <si>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</si>
  <si>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</si>
  <si>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</si>
  <si>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</si>
  <si>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</si>
  <si>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</si>
  <si>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</si>
  <si>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</si>
  <si>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</si>
  <si>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</si>
  <si>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</si>
  <si>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</si>
  <si>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</si>
  <si>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</si>
  <si>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</si>
  <si>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</si>
  <si>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</si>
  <si>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</si>
  <si>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</si>
  <si>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</si>
  <si>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</si>
  <si>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</si>
  <si>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</si>
  <si>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</si>
  <si>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</si>
  <si>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</si>
  <si>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</si>
  <si>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</si>
  <si>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</si>
  <si>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</si>
  <si>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</si>
  <si>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</si>
  <si>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</si>
  <si>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</si>
  <si>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</si>
  <si>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</si>
  <si>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</si>
  <si>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</si>
  <si>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</si>
  <si>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</si>
  <si>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</si>
  <si>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</si>
  <si>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</si>
  <si>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</si>
  <si>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</si>
  <si>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</si>
  <si>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</si>
  <si>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</si>
  <si>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</si>
  <si>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</si>
  <si>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</si>
  <si>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</si>
  <si>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</si>
  <si>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</si>
  <si>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</si>
  <si>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</si>
  <si>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</si>
  <si>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</si>
  <si>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</si>
  <si>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</si>
  <si>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</si>
  <si>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</si>
  <si>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</si>
  <si>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</si>
  <si>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</si>
  <si>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</si>
  <si>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</si>
  <si>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</si>
  <si>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</si>
  <si>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</si>
  <si>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</si>
  <si>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</si>
  <si>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</si>
  <si>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</si>
  <si>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</si>
  <si>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</si>
  <si>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</si>
  <si>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</si>
  <si>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</si>
  <si>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</si>
  <si>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</si>
  <si>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</si>
  <si>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</si>
  <si>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</si>
  <si>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</si>
  <si>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</si>
  <si>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</si>
  <si>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</si>
  <si>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</si>
  <si>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</si>
  <si>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</si>
  <si>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</si>
  <si>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</si>
  <si>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</si>
  <si>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</si>
  <si>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</si>
  <si>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</si>
  <si>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</si>
  <si>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</si>
  <si>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</si>
  <si>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</si>
  <si>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</si>
  <si>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</si>
  <si>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</si>
  <si>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</si>
  <si>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</si>
  <si>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</si>
  <si>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</si>
  <si>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</si>
  <si>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</si>
  <si>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</si>
  <si>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</si>
  <si>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</si>
  <si>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</si>
  <si>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</si>
  <si>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</si>
  <si>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</si>
  <si>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</si>
  <si>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</si>
  <si>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</si>
  <si>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</si>
  <si>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</si>
  <si>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</si>
  <si>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</si>
  <si>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</si>
  <si>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</si>
  <si>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</si>
  <si>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</si>
  <si>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</si>
  <si>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</si>
  <si>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</si>
  <si>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</si>
  <si>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</si>
  <si>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</si>
  <si>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</si>
  <si>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</si>
  <si>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</si>
  <si>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</si>
  <si>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</si>
  <si>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</si>
  <si>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</si>
  <si>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</si>
  <si>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</si>
  <si>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</si>
  <si>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</si>
  <si>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</si>
  <si>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</si>
  <si>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</si>
  <si>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</si>
  <si>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</si>
  <si>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</si>
  <si>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</si>
  <si>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</si>
  <si>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</si>
  <si>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</si>
  <si>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</si>
  <si>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</si>
  <si>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</si>
  <si>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</si>
  <si>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</si>
  <si>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</si>
  <si>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</si>
  <si>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</si>
  <si>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</si>
  <si>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</si>
  <si>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</si>
  <si>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</si>
  <si>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</si>
  <si>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</si>
  <si>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</si>
  <si>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</si>
  <si>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</si>
  <si>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</si>
  <si>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</si>
  <si>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</si>
  <si>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</si>
  <si>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</si>
  <si>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</si>
  <si>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</si>
  <si>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</si>
  <si>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</si>
  <si>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</si>
  <si>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</si>
  <si>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</si>
  <si>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</si>
  <si>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</si>
  <si>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</si>
  <si>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</si>
  <si>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</si>
  <si>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</si>
  <si>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</si>
  <si>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</si>
  <si>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</si>
  <si>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</si>
  <si>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</si>
  <si>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</si>
  <si>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</si>
  <si>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</si>
  <si>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</si>
  <si>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</si>
  <si>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</si>
  <si>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</si>
  <si>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</si>
  <si>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</si>
  <si>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</si>
  <si>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</si>
  <si>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</si>
  <si>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</si>
  <si>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</si>
  <si>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</si>
  <si>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</si>
  <si>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</si>
  <si>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</si>
  <si>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</si>
  <si>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</si>
  <si>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</si>
  <si>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</si>
  <si>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</si>
  <si>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</si>
  <si>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</si>
  <si>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</si>
  <si>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</si>
  <si>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</si>
  <si>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</si>
  <si>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</si>
  <si>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</si>
  <si>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</si>
  <si>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</si>
  <si>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</si>
  <si>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</si>
  <si>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</si>
  <si>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</si>
  <si>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</si>
  <si>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</si>
  <si>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</si>
  <si>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</si>
  <si>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</si>
  <si>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</si>
  <si>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</si>
  <si>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</si>
  <si>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</si>
  <si>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</si>
  <si>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</si>
  <si>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</si>
  <si>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</si>
  <si>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</si>
  <si>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</si>
  <si>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</si>
  <si>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</si>
  <si>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</si>
  <si>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</si>
  <si>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</si>
  <si>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</si>
  <si>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</si>
  <si>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</si>
  <si>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</si>
  <si>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</si>
  <si>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</si>
  <si>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</si>
  <si>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</si>
  <si>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</si>
  <si>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</si>
  <si>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</si>
  <si>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</si>
  <si>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</si>
  <si>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</si>
  <si>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</si>
  <si>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</si>
  <si>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</si>
  <si>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</si>
  <si>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</si>
  <si>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</si>
  <si>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</si>
  <si>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</si>
  <si>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</si>
  <si>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</si>
  <si>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</si>
  <si>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</si>
  <si>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</si>
  <si>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</si>
  <si>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</si>
  <si>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</si>
  <si>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</si>
  <si>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</si>
  <si>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</si>
  <si>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</si>
  <si>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</si>
  <si>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</si>
  <si>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</si>
  <si>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</si>
  <si>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</si>
  <si>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</si>
  <si>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</si>
  <si>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</si>
  <si>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</si>
  <si>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</si>
  <si>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</si>
  <si>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</si>
  <si>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</si>
  <si>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</si>
  <si>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</si>
  <si>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</si>
  <si>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</si>
  <si>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</si>
  <si>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</si>
  <si>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</si>
  <si>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</si>
  <si>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</si>
  <si>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</si>
  <si>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</si>
  <si>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</si>
  <si>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</si>
  <si>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</si>
  <si>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</si>
  <si>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</si>
  <si>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</si>
  <si>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</si>
  <si>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</si>
  <si>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</si>
  <si>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</si>
  <si>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</si>
  <si>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</si>
  <si>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</si>
  <si>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</si>
  <si>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</si>
  <si>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</si>
  <si>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</si>
  <si>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</si>
  <si>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</si>
  <si>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</si>
  <si>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</si>
  <si>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</si>
  <si>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</si>
  <si>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</si>
  <si>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</si>
  <si>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</si>
  <si>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</si>
  <si>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</si>
  <si>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</si>
  <si>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</si>
  <si>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</si>
  <si>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</si>
  <si>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</si>
  <si>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</si>
  <si>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</si>
  <si>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</si>
  <si>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</si>
  <si>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</si>
  <si>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</si>
  <si>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</si>
  <si>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</si>
  <si>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</si>
  <si>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</si>
  <si>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</si>
  <si>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</si>
  <si>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</si>
  <si>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</si>
  <si>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</si>
  <si>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</si>
  <si>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</si>
  <si>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</si>
  <si>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</si>
  <si>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</si>
  <si>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</si>
  <si>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</si>
  <si>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</si>
  <si>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</si>
  <si>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</si>
  <si>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</si>
  <si>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</si>
  <si>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</si>
  <si>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</si>
  <si>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</si>
  <si>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</si>
  <si>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</si>
  <si>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</si>
  <si>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</si>
  <si>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</si>
  <si>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</si>
  <si>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</si>
  <si>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</si>
  <si>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</si>
  <si>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</si>
  <si>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</si>
  <si>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</si>
  <si>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</si>
  <si>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</si>
  <si>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</si>
  <si>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</si>
  <si>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</si>
  <si>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</si>
  <si>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</si>
  <si>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</si>
  <si>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</si>
  <si>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</si>
  <si>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</si>
  <si>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</si>
  <si>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</si>
  <si>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</si>
  <si>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</si>
  <si>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</si>
  <si>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</si>
  <si>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</si>
  <si>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</si>
  <si>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</si>
  <si>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</si>
  <si>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</si>
  <si>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</si>
  <si>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</si>
  <si>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</si>
  <si>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</si>
  <si>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</si>
  <si>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</si>
  <si>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</si>
  <si>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</si>
  <si>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</si>
  <si>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</si>
  <si>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</si>
  <si>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</si>
  <si>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</si>
  <si>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</si>
  <si>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</si>
  <si>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</si>
  <si>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</si>
  <si>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</si>
  <si>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</si>
  <si>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</si>
  <si>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</si>
  <si>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</si>
  <si>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</si>
  <si>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</si>
  <si>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</si>
  <si>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</si>
  <si>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</si>
  <si>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</si>
  <si>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</si>
  <si>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</si>
  <si>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</si>
  <si>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</si>
  <si>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</si>
  <si>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</si>
  <si>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</si>
  <si>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</si>
  <si>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</si>
  <si>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</si>
  <si>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</si>
  <si>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</si>
  <si>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</si>
  <si>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</si>
  <si>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</si>
  <si>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</si>
  <si>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</si>
  <si>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</si>
  <si>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</si>
  <si>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</si>
  <si>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</si>
  <si>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</si>
  <si>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</si>
  <si>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</si>
  <si>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</si>
  <si>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</si>
  <si>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</si>
  <si>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</si>
  <si>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</si>
  <si>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</si>
  <si>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</si>
  <si>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</si>
  <si>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</si>
  <si>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</si>
  <si>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</si>
  <si>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</si>
  <si>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</si>
  <si>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</si>
  <si>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</si>
  <si>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</si>
  <si>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</si>
  <si>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</si>
  <si>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</si>
  <si>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</si>
  <si>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</si>
  <si>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</si>
  <si>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</si>
  <si>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</si>
  <si>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</si>
  <si>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</si>
  <si>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</si>
  <si>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</si>
  <si>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</si>
  <si>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</si>
  <si>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</si>
  <si>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</si>
  <si>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</si>
  <si>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</si>
  <si>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</si>
  <si>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</si>
  <si>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</si>
  <si>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</si>
  <si>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</si>
  <si>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</si>
  <si>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</si>
  <si>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</si>
  <si>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</si>
  <si>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</si>
  <si>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</si>
  <si>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</si>
  <si>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</si>
  <si>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</si>
  <si>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</si>
  <si>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</si>
  <si>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</si>
  <si>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</si>
  <si>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</si>
  <si>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</si>
  <si>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</si>
  <si>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</si>
  <si>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</si>
  <si>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</si>
  <si>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</si>
  <si>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</si>
  <si>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</si>
  <si>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</si>
  <si>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</si>
  <si>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</si>
  <si>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</si>
  <si>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</si>
  <si>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</si>
  <si>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</si>
  <si>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</si>
  <si>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</si>
  <si>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</si>
  <si>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</si>
  <si>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</si>
  <si>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</si>
  <si>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</si>
  <si>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</si>
  <si>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</si>
  <si>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</si>
  <si>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</si>
  <si>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</si>
  <si>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</si>
  <si>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</si>
  <si>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</si>
  <si>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</si>
  <si>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</si>
  <si>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</si>
  <si>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</si>
  <si>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</si>
  <si>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</si>
  <si>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</si>
  <si>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</si>
  <si>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</si>
  <si>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</si>
  <si>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</si>
  <si>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</si>
  <si>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</si>
  <si>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</si>
  <si>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</si>
  <si>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</si>
  <si>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</si>
  <si>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</si>
  <si>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</si>
  <si>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</si>
  <si>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</si>
  <si>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</si>
  <si>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</si>
  <si>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</si>
  <si>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</si>
  <si>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</si>
  <si>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</si>
  <si>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</si>
  <si>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</si>
  <si>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</si>
  <si>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</si>
  <si>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</si>
  <si>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</si>
  <si>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</si>
  <si>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</si>
  <si>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</si>
  <si>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</si>
  <si>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</si>
  <si>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</si>
  <si>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</si>
  <si>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</si>
  <si>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</si>
  <si>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</si>
  <si>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</si>
  <si>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</si>
  <si>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</si>
  <si>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</si>
  <si>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</si>
  <si>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</si>
  <si>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</si>
  <si>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</si>
  <si>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</si>
  <si>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</si>
  <si>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</si>
  <si>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</si>
  <si>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</si>
  <si>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</si>
  <si>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</si>
  <si>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</si>
  <si>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</si>
  <si>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</si>
  <si>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</si>
  <si>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</si>
  <si>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</si>
  <si>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</si>
  <si>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</si>
  <si>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</si>
  <si>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</si>
  <si>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</si>
  <si>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</si>
  <si>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</si>
  <si>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</si>
  <si>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</si>
  <si>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</si>
  <si>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</si>
  <si>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</si>
  <si>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</si>
  <si>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</si>
  <si>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</si>
  <si>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</si>
  <si>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</si>
  <si>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</si>
  <si>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</si>
  <si>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</si>
  <si>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</si>
  <si>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</si>
  <si>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</si>
  <si>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</si>
  <si>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</si>
  <si>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</si>
  <si>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</si>
  <si>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</si>
  <si>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</si>
  <si>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</si>
  <si>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</si>
  <si>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</si>
  <si>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</si>
  <si>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</si>
  <si>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</si>
  <si>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</si>
  <si>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</si>
  <si>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</si>
  <si>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</si>
  <si>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</si>
  <si>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</si>
  <si>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</si>
  <si>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</si>
  <si>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</si>
  <si>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</si>
  <si>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</si>
  <si>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</si>
  <si>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</si>
  <si>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</si>
  <si>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</si>
  <si>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</si>
  <si>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</si>
  <si>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</si>
  <si>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</si>
  <si>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</si>
  <si>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</si>
  <si>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</si>
  <si>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</si>
  <si>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</si>
  <si>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</si>
  <si>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</si>
  <si>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</si>
  <si>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</si>
  <si>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</si>
  <si>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</si>
  <si>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</si>
  <si>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</si>
  <si>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</si>
  <si>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</si>
  <si>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</si>
  <si>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</si>
  <si>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</si>
  <si>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</si>
  <si>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</si>
  <si>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</si>
  <si>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</si>
  <si>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</si>
  <si>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</si>
  <si>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</si>
  <si>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</si>
  <si>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</si>
  <si>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</si>
  <si>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</si>
  <si>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</si>
  <si>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</si>
  <si>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</si>
  <si>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</si>
  <si>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</si>
  <si>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</si>
  <si>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</si>
  <si>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</si>
  <si>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</si>
  <si>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</si>
  <si>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</si>
  <si>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</si>
  <si>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</si>
  <si>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</si>
  <si>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</si>
  <si>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</si>
  <si>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</si>
  <si>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</si>
  <si>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</si>
  <si>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</si>
  <si>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</si>
  <si>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</si>
  <si>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</si>
  <si>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</si>
  <si>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</si>
  <si>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</si>
  <si>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</si>
  <si>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</si>
  <si>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</si>
  <si>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</si>
  <si>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</si>
  <si>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</si>
  <si>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</si>
  <si>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</si>
  <si>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</si>
  <si>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</si>
  <si>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</si>
  <si>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</si>
  <si>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</si>
  <si>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</si>
  <si>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</si>
  <si>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</si>
  <si>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</si>
  <si>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</si>
  <si>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</si>
  <si>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</si>
  <si>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</si>
  <si>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</si>
  <si>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</si>
  <si>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</si>
  <si>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</si>
  <si>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</si>
  <si>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</si>
  <si>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</si>
  <si>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</si>
  <si>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</si>
  <si>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</si>
  <si>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</si>
  <si>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</si>
  <si>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</si>
  <si>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</si>
  <si>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</si>
  <si>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</si>
  <si>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</si>
  <si>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</si>
  <si>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</si>
  <si>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</si>
  <si>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</si>
  <si>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</si>
  <si>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</si>
  <si>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</si>
  <si>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</si>
  <si>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</si>
  <si>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</si>
  <si>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</si>
  <si>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</si>
  <si>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</si>
  <si>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</si>
  <si>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</si>
  <si>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</si>
  <si>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</si>
  <si>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</si>
  <si>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</si>
  <si>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</si>
  <si>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</si>
  <si>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</si>
  <si>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</si>
  <si>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</si>
  <si>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</si>
  <si>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</si>
  <si>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</si>
  <si>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</si>
  <si>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</si>
  <si>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</si>
  <si>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</si>
  <si>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</si>
  <si>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</si>
  <si>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</si>
  <si>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</si>
  <si>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</si>
  <si>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</si>
  <si>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</si>
  <si>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</si>
  <si>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</si>
  <si>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</si>
  <si>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</si>
  <si>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</si>
  <si>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</si>
  <si>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</si>
  <si>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</si>
  <si>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</si>
  <si>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</si>
  <si>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</si>
  <si>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</si>
  <si>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</si>
  <si>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</si>
  <si>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</si>
  <si>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</si>
  <si>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</si>
  <si>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</si>
  <si>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</si>
  <si>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</si>
  <si>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</si>
  <si>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</si>
  <si>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</si>
  <si>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</si>
  <si>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</si>
  <si>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</si>
  <si>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</si>
  <si>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</si>
  <si>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</si>
  <si>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</si>
  <si>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</si>
  <si>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</si>
  <si>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</si>
  <si>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</si>
  <si>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</si>
  <si>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</si>
  <si>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</si>
  <si>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</si>
  <si>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</si>
  <si>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</si>
  <si>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</si>
  <si>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</si>
  <si>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</si>
  <si>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</si>
  <si>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</si>
  <si>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</si>
  <si>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</si>
  <si>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</si>
  <si>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</si>
  <si>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</si>
  <si>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</si>
  <si>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</si>
  <si>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</si>
  <si>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</si>
  <si>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</si>
  <si>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</si>
  <si>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</si>
  <si>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</si>
  <si>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</si>
  <si>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</si>
  <si>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</si>
  <si>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</si>
  <si>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</si>
  <si>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</si>
  <si>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</si>
  <si>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</si>
  <si>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</si>
  <si>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</si>
  <si>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</si>
  <si>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</si>
  <si>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</si>
  <si>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</si>
  <si>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</si>
  <si>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</si>
  <si>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</si>
  <si>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</si>
  <si>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</si>
  <si>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</si>
  <si>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</si>
  <si>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</si>
  <si>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</si>
  <si>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</si>
  <si>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</si>
  <si>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</si>
  <si>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</si>
  <si>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</si>
  <si>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</si>
  <si>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</si>
  <si>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</si>
  <si>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</si>
  <si>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</si>
  <si>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</si>
  <si>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</si>
  <si>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</si>
  <si>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</si>
  <si>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</si>
  <si>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</si>
  <si>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</si>
  <si>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</si>
  <si>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</si>
  <si>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</si>
  <si>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</si>
  <si>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</si>
  <si>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</si>
  <si>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</si>
  <si>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</si>
  <si>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</si>
  <si>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</si>
  <si>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</si>
  <si>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</si>
  <si>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</si>
  <si>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</si>
  <si>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</si>
  <si>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</si>
  <si>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</si>
  <si>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</si>
  <si>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</si>
  <si>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</si>
  <si>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</si>
  <si>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</si>
  <si>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</si>
  <si>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</si>
  <si>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</si>
  <si>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</si>
  <si>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</si>
  <si>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</si>
  <si>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</si>
  <si>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</si>
  <si>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</si>
  <si>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</si>
  <si>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</si>
  <si>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</si>
  <si>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</si>
  <si>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</si>
  <si>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</si>
  <si>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</si>
  <si>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</si>
  <si>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</si>
  <si>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</si>
  <si>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</si>
  <si>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</si>
  <si>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</si>
  <si>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</si>
  <si>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</si>
  <si>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</si>
  <si>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</si>
  <si>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</si>
  <si>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</si>
  <si>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</si>
  <si>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</si>
  <si>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</si>
  <si>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</si>
  <si>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</si>
  <si>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</si>
  <si>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</si>
  <si>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</si>
  <si>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</si>
  <si>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</si>
  <si>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</si>
  <si>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</si>
  <si>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</si>
  <si>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</si>
  <si>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</si>
  <si>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</si>
  <si>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</si>
  <si>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</si>
  <si>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</si>
  <si>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</si>
  <si>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</si>
  <si>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</si>
  <si>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</si>
  <si>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</si>
  <si>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</si>
  <si>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</si>
  <si>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</si>
  <si>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</si>
  <si>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</si>
  <si>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</si>
  <si>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</si>
  <si>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</si>
  <si>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</si>
  <si>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</si>
  <si>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</si>
  <si>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</si>
  <si>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</si>
  <si>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</si>
  <si>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</si>
  <si>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</si>
  <si>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</si>
  <si>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</si>
  <si>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</si>
  <si>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</si>
  <si>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</si>
  <si>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</si>
  <si>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</si>
  <si>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</si>
  <si>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</si>
  <si>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</si>
  <si>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</si>
  <si>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</si>
  <si>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</si>
  <si>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</si>
  <si>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</si>
  <si>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</si>
  <si>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</si>
  <si>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</si>
  <si>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</si>
  <si>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</si>
  <si>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</si>
  <si>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</si>
  <si>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</si>
  <si>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</si>
  <si>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</si>
  <si>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</si>
  <si>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</si>
  <si>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</si>
  <si>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</si>
  <si>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</si>
  <si>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</si>
  <si>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</si>
  <si>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</si>
  <si>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</si>
  <si>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</si>
  <si>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</si>
  <si>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</si>
  <si>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</si>
  <si>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</si>
  <si>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</si>
  <si>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</si>
  <si>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</si>
  <si>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</si>
  <si>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</si>
  <si>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</si>
  <si>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</si>
  <si>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</si>
  <si>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</si>
  <si>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</si>
  <si>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</si>
  <si>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</si>
  <si>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</si>
  <si>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</si>
  <si>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</si>
  <si>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</si>
  <si>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</si>
  <si>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</si>
  <si>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</si>
  <si>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</si>
  <si>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</si>
  <si>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</si>
  <si>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</si>
  <si>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</si>
  <si>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</si>
  <si>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</si>
  <si>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</si>
  <si>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</si>
  <si>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</si>
  <si>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</si>
  <si>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</si>
  <si>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</si>
  <si>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</si>
  <si>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</si>
  <si>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</si>
  <si>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</si>
  <si>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</si>
  <si>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</si>
  <si>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</si>
  <si>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</si>
  <si>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</si>
  <si>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</si>
  <si>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</si>
  <si>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</si>
  <si>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</si>
  <si>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</si>
  <si>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</si>
  <si>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</si>
  <si>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</si>
  <si>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</si>
  <si>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</si>
  <si>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</si>
  <si>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</si>
  <si>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</si>
  <si>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</si>
  <si>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</si>
  <si>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</si>
  <si>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</si>
  <si>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</si>
  <si>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</si>
  <si>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</si>
  <si>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</si>
  <si>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</si>
  <si>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</si>
  <si>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</si>
  <si>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</si>
  <si>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</si>
  <si>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</si>
  <si>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</si>
  <si>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</si>
  <si>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</si>
  <si>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</si>
  <si>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</si>
  <si>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</si>
  <si>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</si>
  <si>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</si>
  <si>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</si>
  <si>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</si>
  <si>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</si>
  <si>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</si>
  <si>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</si>
  <si>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</si>
  <si>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</si>
  <si>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</si>
  <si>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</si>
  <si>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</si>
  <si>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</si>
  <si>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</si>
  <si>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</si>
  <si>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</si>
  <si>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</si>
  <si>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</si>
  <si>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</si>
  <si>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</si>
  <si>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</si>
  <si>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</si>
  <si>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</si>
  <si>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</si>
  <si>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</si>
  <si>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</si>
  <si>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</si>
  <si>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</si>
  <si>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</si>
  <si>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</si>
  <si>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</si>
  <si>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</si>
  <si>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</si>
  <si>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</si>
  <si>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</si>
  <si>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</si>
  <si>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</si>
  <si>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</si>
  <si>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</si>
  <si>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</si>
  <si>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</si>
  <si>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</si>
  <si>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</si>
  <si>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</si>
  <si>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</si>
  <si>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</si>
  <si>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</si>
  <si>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</si>
  <si>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</si>
  <si>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</si>
  <si>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</si>
  <si>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</si>
  <si>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</si>
  <si>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</si>
  <si>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</si>
  <si>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</si>
  <si>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</si>
  <si>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</si>
  <si>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</si>
  <si>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</si>
  <si>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</si>
  <si>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</si>
  <si>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</si>
  <si>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</si>
  <si>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</si>
  <si>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</si>
  <si>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</si>
  <si>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</si>
  <si>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</si>
  <si>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</si>
  <si>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</si>
  <si>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</si>
  <si>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</si>
  <si>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</si>
  <si>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</si>
  <si>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</si>
  <si>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</si>
  <si>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</si>
  <si>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</si>
  <si>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</si>
  <si>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</si>
  <si>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</si>
  <si>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</si>
  <si>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</si>
  <si>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</si>
  <si>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</si>
  <si>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</si>
  <si>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</si>
  <si>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</si>
  <si>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</si>
  <si>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</si>
  <si>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</si>
  <si>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</si>
  <si>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</si>
  <si>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</si>
  <si>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</si>
  <si>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</si>
  <si>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</si>
  <si>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</si>
  <si>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</si>
  <si>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</si>
  <si>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</si>
  <si>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</si>
  <si>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</si>
  <si>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</si>
  <si>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</si>
  <si>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</si>
  <si>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</si>
  <si>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</si>
  <si>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</si>
  <si>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</si>
  <si>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</si>
  <si>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</si>
  <si>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</si>
  <si>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</si>
  <si>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</si>
  <si>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</si>
  <si>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</si>
  <si>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</si>
  <si>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</si>
  <si>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</si>
  <si>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</si>
  <si>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</si>
  <si>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</si>
  <si>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</si>
  <si>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</si>
  <si>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</si>
  <si>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</si>
  <si>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</si>
  <si>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</si>
  <si>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</si>
  <si>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</si>
  <si>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</si>
  <si>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</si>
  <si>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</si>
  <si>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</si>
  <si>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</si>
  <si>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</si>
  <si>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</si>
  <si>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</si>
  <si>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</si>
  <si>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</si>
  <si>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</si>
  <si>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</si>
  <si>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</si>
  <si>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</si>
  <si>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</si>
  <si>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</si>
  <si>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</si>
  <si>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</si>
  <si>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</si>
  <si>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</si>
  <si>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</si>
  <si>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</si>
  <si>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</si>
  <si>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</si>
  <si>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</si>
  <si>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</si>
  <si>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</si>
  <si>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</si>
  <si>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</si>
  <si>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</si>
  <si>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</si>
  <si>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</si>
  <si>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</si>
  <si>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</si>
  <si>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</si>
  <si>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</si>
  <si>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</si>
  <si>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</si>
  <si>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</si>
  <si>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</si>
  <si>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</si>
  <si>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</si>
  <si>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</si>
  <si>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</si>
  <si>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</si>
  <si>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</si>
  <si>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</si>
  <si>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</si>
  <si>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</si>
  <si>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</si>
  <si>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</si>
  <si>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</si>
  <si>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</si>
  <si>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</si>
  <si>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</si>
  <si>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</si>
  <si>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</si>
  <si>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</si>
  <si>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</si>
  <si>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</si>
  <si>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</si>
  <si>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</si>
  <si>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</si>
  <si>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</si>
  <si>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</si>
  <si>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</si>
  <si>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</si>
  <si>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</si>
  <si>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</si>
  <si>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</si>
  <si>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</si>
  <si>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</si>
  <si>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</si>
  <si>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</si>
  <si>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</si>
  <si>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</si>
  <si>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</si>
  <si>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</si>
  <si>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</si>
  <si>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</si>
  <si>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</si>
  <si>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</si>
  <si>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</si>
  <si>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</si>
  <si>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</si>
  <si>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</si>
  <si>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</si>
  <si>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</si>
  <si>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</si>
  <si>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</si>
  <si>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</si>
  <si>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</si>
  <si>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</si>
  <si>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</si>
  <si>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</si>
  <si>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</si>
  <si>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</si>
  <si>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</si>
  <si>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</si>
  <si>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</si>
  <si>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</si>
  <si>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</si>
  <si>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</si>
  <si>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</si>
  <si>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</si>
  <si>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</si>
  <si>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</si>
  <si>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</si>
  <si>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</si>
  <si>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</si>
  <si>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</si>
  <si>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</si>
  <si>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</si>
  <si>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</si>
  <si>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</si>
  <si>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</si>
  <si>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</si>
  <si>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</si>
  <si>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</si>
  <si>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</si>
  <si>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</si>
  <si>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</si>
  <si>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</si>
  <si>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</si>
  <si>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</si>
  <si>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</si>
  <si>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</si>
  <si>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</si>
  <si>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</si>
  <si>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</si>
  <si>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</si>
  <si>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</si>
  <si>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</si>
  <si>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</si>
  <si>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</si>
  <si>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</si>
  <si>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</si>
  <si>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</si>
  <si>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</si>
  <si>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</si>
  <si>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</si>
  <si>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</si>
  <si>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</si>
  <si>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</si>
  <si>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</si>
  <si>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</si>
  <si>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</si>
  <si>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</si>
  <si>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</si>
  <si>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</si>
  <si>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</si>
  <si>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</si>
  <si>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</si>
  <si>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</si>
  <si>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</si>
  <si>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</si>
  <si>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</si>
  <si>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</si>
  <si>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</si>
  <si>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</si>
  <si>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</si>
  <si>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</si>
  <si>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</si>
  <si>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</si>
  <si>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</si>
  <si>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</si>
  <si>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</si>
  <si>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</si>
  <si>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</si>
  <si>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</si>
  <si>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</si>
  <si>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</si>
  <si>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</si>
  <si>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</si>
  <si>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</si>
  <si>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</si>
  <si>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</si>
  <si>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</si>
  <si>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</si>
  <si>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</si>
  <si>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</si>
  <si>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</si>
  <si>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</si>
  <si>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</si>
  <si>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</si>
  <si>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</si>
  <si>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</si>
  <si>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</si>
  <si>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</si>
  <si>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</si>
  <si>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</si>
  <si>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</si>
  <si>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</si>
  <si>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</si>
  <si>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</si>
  <si>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</si>
  <si>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</si>
  <si>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</si>
  <si>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</si>
  <si>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</si>
  <si>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</si>
  <si>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</si>
  <si>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</si>
  <si>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</si>
  <si>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</si>
  <si>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</si>
  <si>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</si>
  <si>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</si>
  <si>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</si>
  <si>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</si>
  <si>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</si>
  <si>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</si>
  <si>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</si>
  <si>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</si>
  <si>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</si>
  <si>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</si>
  <si>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</si>
  <si>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</si>
  <si>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</si>
  <si>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</si>
  <si>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</si>
  <si>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</si>
  <si>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</si>
  <si>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</si>
  <si>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</si>
  <si>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</si>
  <si>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</si>
  <si>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</si>
  <si>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</si>
  <si>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</si>
  <si>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</si>
  <si>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</si>
  <si>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</si>
  <si>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</si>
  <si>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</si>
  <si>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</si>
  <si>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</si>
  <si>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</si>
  <si>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</si>
  <si>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</si>
  <si>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</si>
  <si>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</si>
  <si>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</si>
  <si>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</si>
  <si>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</si>
  <si>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</si>
  <si>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</si>
  <si>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</si>
  <si>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</si>
  <si>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</si>
  <si>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</si>
  <si>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</si>
  <si>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</si>
  <si>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</si>
  <si>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</si>
  <si>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</si>
  <si>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</si>
  <si>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</si>
  <si>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</si>
  <si>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</si>
  <si>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</si>
  <si>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</si>
  <si>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</si>
  <si>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</si>
  <si>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</si>
  <si>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</si>
  <si>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</si>
  <si>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</si>
  <si>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</si>
  <si>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</si>
  <si>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</si>
  <si>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</si>
  <si>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</si>
  <si>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</si>
  <si>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</si>
  <si>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</si>
  <si>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</si>
  <si>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</si>
  <si>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</si>
  <si>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</si>
  <si>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</si>
  <si>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</si>
  <si>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</si>
  <si>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</si>
  <si>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</si>
  <si>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</si>
  <si>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</si>
  <si>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</si>
  <si>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</si>
  <si>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</si>
  <si>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</si>
  <si>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</si>
  <si>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</si>
  <si>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</si>
  <si>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</si>
  <si>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</si>
  <si>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</si>
  <si>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</si>
  <si>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</si>
  <si>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</si>
  <si>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</si>
  <si>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</si>
  <si>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</si>
  <si>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</si>
  <si>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</si>
  <si>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</si>
  <si>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</si>
  <si>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</si>
  <si>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</si>
  <si>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</si>
  <si>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</si>
  <si>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</si>
  <si>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</si>
  <si>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</si>
  <si>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</si>
  <si>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</si>
  <si>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</si>
  <si>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</si>
  <si>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</si>
  <si>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</si>
  <si>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</si>
  <si>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</si>
  <si>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</si>
  <si>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</si>
  <si>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</si>
  <si>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</si>
  <si>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</si>
  <si>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</si>
  <si>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</si>
  <si>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</si>
  <si>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</si>
  <si>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</si>
  <si>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</si>
  <si>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</si>
  <si>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</si>
  <si>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</si>
  <si>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</si>
  <si>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</si>
  <si>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</si>
  <si>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</si>
  <si>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</si>
  <si>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</si>
  <si>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</si>
  <si>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</si>
  <si>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</si>
  <si>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</si>
  <si>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</si>
  <si>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</si>
  <si>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</si>
  <si>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</si>
  <si>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</si>
  <si>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</si>
  <si>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</si>
  <si>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</si>
  <si>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</si>
  <si>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</si>
  <si>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</si>
  <si>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</si>
  <si>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</si>
  <si>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</si>
  <si>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</si>
  <si>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</si>
  <si>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</si>
  <si>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</si>
  <si>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</si>
  <si>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</si>
  <si>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</si>
  <si>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</si>
  <si>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</si>
  <si>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</si>
  <si>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</si>
  <si>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</si>
  <si>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</si>
  <si>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</si>
  <si>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</si>
  <si>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</si>
  <si>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</si>
  <si>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</si>
  <si>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</si>
  <si>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</si>
  <si>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</si>
  <si>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</si>
  <si>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</si>
  <si>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</si>
  <si>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</si>
  <si>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</si>
  <si>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</si>
  <si>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</si>
  <si>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</si>
  <si>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</si>
  <si>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</si>
  <si>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</si>
  <si>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</si>
  <si>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</si>
  <si>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</si>
  <si>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</si>
  <si>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</si>
  <si>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</si>
  <si>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</si>
  <si>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</si>
  <si>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</si>
  <si>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</si>
  <si>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</si>
  <si>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</si>
  <si>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</si>
  <si>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</si>
  <si>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</si>
  <si>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</si>
  <si>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</si>
  <si>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</si>
  <si>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</si>
  <si>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</si>
  <si>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</si>
  <si>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</si>
  <si>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</si>
  <si>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</si>
  <si>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</si>
  <si>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</si>
  <si>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</si>
  <si>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</si>
  <si>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</si>
  <si>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</si>
  <si>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</si>
  <si>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</si>
  <si>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</si>
  <si>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</si>
  <si>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</si>
  <si>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</si>
  <si>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</si>
  <si>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</si>
  <si>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</si>
  <si>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</si>
  <si>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</si>
  <si>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</si>
  <si>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</si>
  <si>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</si>
  <si>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</si>
  <si>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</si>
  <si>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</si>
  <si>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</si>
  <si>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</si>
  <si>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</si>
  <si>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</si>
  <si>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</si>
  <si>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</si>
  <si>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</si>
  <si>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</si>
  <si>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</si>
  <si>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</si>
  <si>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</si>
  <si>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</si>
  <si>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</si>
  <si>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</si>
  <si>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</si>
  <si>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</si>
  <si>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</si>
  <si>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</si>
  <si>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</si>
  <si>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</si>
  <si>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</si>
  <si>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</si>
  <si>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</si>
  <si>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</si>
  <si>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</si>
  <si>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</si>
  <si>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</si>
  <si>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</si>
  <si>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</si>
  <si>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</si>
  <si>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</si>
  <si>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</si>
  <si>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</si>
  <si>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</si>
  <si>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</si>
  <si>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</si>
  <si>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</si>
  <si>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</si>
  <si>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</si>
  <si>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</si>
  <si>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</si>
  <si>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</si>
  <si>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</si>
  <si>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</si>
  <si>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</si>
  <si>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</si>
  <si>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</si>
  <si>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</si>
  <si>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</si>
  <si>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</si>
  <si>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</si>
  <si>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</si>
  <si>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</si>
  <si>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</si>
  <si>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</si>
  <si>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</si>
  <si>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</si>
  <si>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</si>
  <si>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</si>
  <si>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</si>
  <si>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</si>
  <si>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</si>
  <si>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</si>
  <si>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</si>
  <si>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</si>
  <si>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</si>
  <si>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</si>
  <si>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</si>
  <si>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</si>
  <si>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</si>
  <si>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</si>
  <si>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</si>
  <si>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</si>
  <si>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</si>
  <si>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</si>
  <si>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</si>
  <si>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</si>
  <si>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</si>
  <si>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</si>
  <si>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</si>
  <si>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</si>
  <si>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</si>
  <si>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</si>
  <si>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</si>
  <si>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</si>
  <si>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</si>
  <si>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</si>
  <si>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</si>
  <si>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</si>
  <si>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</si>
  <si>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</si>
  <si>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</si>
  <si>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</si>
  <si>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</si>
  <si>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</si>
  <si>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</si>
  <si>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</si>
  <si>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</si>
  <si>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</si>
  <si>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</si>
  <si>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</si>
  <si>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</si>
  <si>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</si>
  <si>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</si>
  <si>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</si>
  <si>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</si>
  <si>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</si>
  <si>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</si>
  <si>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</si>
  <si>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</si>
  <si>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</si>
  <si>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</si>
  <si>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</si>
  <si>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</si>
  <si>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</si>
  <si>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</si>
  <si>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</si>
  <si>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</si>
  <si>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</si>
  <si>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</si>
  <si>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</si>
  <si>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</si>
  <si>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</si>
  <si>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</si>
  <si>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</si>
  <si>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</si>
  <si>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</si>
  <si>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</si>
  <si>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</si>
  <si>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</si>
  <si>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</si>
  <si>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</si>
  <si>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</si>
  <si>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</si>
  <si>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</si>
  <si>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</si>
  <si>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</si>
  <si>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</si>
  <si>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</si>
  <si>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</si>
  <si>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</si>
  <si>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</si>
  <si>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</si>
  <si>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</si>
  <si>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</si>
  <si>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</si>
  <si>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</si>
  <si>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</si>
  <si>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</si>
  <si>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</si>
  <si>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</si>
  <si>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</si>
  <si>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</si>
  <si>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</si>
  <si>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</si>
  <si>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</si>
  <si>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</si>
  <si>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</si>
  <si>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</si>
  <si>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</si>
  <si>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</si>
  <si>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</si>
  <si>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</si>
  <si>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</si>
  <si>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</si>
  <si>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</si>
  <si>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</si>
  <si>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</si>
  <si>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</si>
  <si>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</si>
  <si>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</si>
  <si>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</si>
  <si>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</si>
  <si>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</si>
  <si>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</si>
  <si>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</si>
  <si>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</si>
  <si>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</si>
  <si>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</si>
  <si>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</si>
  <si>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</si>
  <si>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</si>
  <si>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</si>
  <si>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</si>
  <si>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</si>
  <si>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</si>
  <si>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</si>
  <si>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</si>
  <si>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</si>
  <si>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</si>
  <si>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</si>
  <si>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</si>
  <si>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</si>
  <si>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</si>
  <si>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</si>
  <si>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</si>
  <si>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</si>
  <si>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</si>
  <si>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</si>
  <si>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</si>
  <si>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</si>
  <si>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</si>
  <si>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</si>
  <si>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</si>
  <si>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</si>
  <si>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</si>
  <si>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</si>
  <si>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</si>
  <si>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</si>
  <si>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</si>
  <si>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</si>
  <si>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</si>
  <si>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</si>
  <si>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</si>
  <si>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</si>
  <si>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</si>
  <si>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</si>
  <si>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</si>
  <si>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</si>
  <si>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</si>
  <si>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</si>
  <si>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</si>
  <si>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</si>
  <si>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</si>
  <si>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</si>
  <si>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</si>
  <si>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</si>
  <si>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</si>
  <si>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</si>
  <si>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</si>
  <si>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</si>
  <si>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</si>
  <si>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</si>
  <si>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</si>
  <si>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</si>
  <si>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</si>
  <si>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</si>
  <si>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</si>
  <si>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</si>
  <si>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</si>
  <si>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</si>
  <si>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</si>
  <si>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</si>
  <si>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</si>
  <si>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</si>
  <si>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</si>
  <si>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</si>
  <si>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</si>
  <si>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</si>
  <si>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</si>
  <si>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</si>
  <si>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</si>
  <si>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</si>
  <si>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</si>
  <si>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</si>
  <si>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</si>
  <si>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</si>
  <si>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</si>
  <si>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</si>
  <si>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</si>
  <si>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</si>
  <si>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</si>
  <si>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</si>
  <si>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</si>
  <si>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</si>
  <si>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</si>
  <si>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</si>
  <si>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</si>
  <si>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</si>
  <si>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</si>
  <si>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</si>
  <si>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</si>
  <si>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</si>
  <si>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</si>
  <si>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</si>
  <si>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</si>
  <si>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</si>
  <si>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</si>
  <si>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</si>
  <si>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</si>
  <si>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</si>
  <si>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</si>
  <si>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</si>
  <si>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</si>
  <si>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</si>
  <si>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</si>
  <si>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</si>
  <si>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</si>
  <si>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</si>
  <si>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</si>
  <si>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</si>
  <si>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</si>
  <si>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</si>
  <si>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</si>
  <si>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</si>
  <si>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</si>
  <si>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</si>
  <si>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</si>
  <si>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</si>
  <si>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</si>
  <si>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</si>
  <si>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</si>
  <si>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</si>
  <si>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</si>
  <si>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</si>
  <si>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</si>
  <si>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</si>
  <si>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</si>
  <si>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</si>
  <si>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</si>
  <si>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</si>
  <si>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</si>
  <si>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</si>
  <si>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</si>
  <si>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</si>
  <si>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</si>
  <si>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</si>
  <si>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</si>
  <si>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</si>
  <si>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</si>
  <si>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</si>
  <si>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</si>
  <si>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</si>
  <si>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</si>
  <si>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</si>
  <si>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</si>
  <si>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</si>
  <si>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</si>
  <si>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</si>
  <si>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</si>
  <si>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</si>
  <si>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</si>
  <si>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</si>
  <si>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</si>
  <si>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</si>
  <si>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</si>
  <si>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</si>
  <si>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</si>
  <si>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</si>
  <si>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</si>
  <si>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</si>
  <si>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</si>
  <si>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</si>
  <si>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</si>
  <si>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</si>
  <si>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</si>
  <si>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</si>
  <si>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</si>
  <si>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</si>
  <si>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</si>
  <si>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</si>
  <si>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</si>
  <si>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</si>
  <si>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</si>
  <si>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</si>
  <si>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</si>
  <si>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</si>
  <si>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</si>
  <si>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</si>
  <si>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</si>
  <si>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</si>
  <si>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</si>
  <si>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</si>
  <si>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</si>
  <si>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</si>
  <si>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</si>
  <si>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</si>
  <si>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</si>
  <si>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</si>
  <si>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</si>
  <si>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</si>
  <si>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</si>
  <si>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</si>
  <si>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</si>
  <si>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</si>
  <si>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</si>
  <si>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</si>
  <si>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</si>
  <si>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</si>
  <si>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</si>
  <si>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</si>
  <si>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</si>
  <si>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</si>
  <si>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</si>
  <si>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</si>
  <si>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</si>
  <si>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</si>
  <si>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</si>
  <si>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</si>
  <si>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</si>
  <si>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</si>
  <si>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</si>
  <si>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</si>
  <si>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</si>
  <si>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</si>
  <si>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</si>
  <si>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</si>
  <si>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</si>
  <si>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</si>
  <si>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</si>
  <si>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</si>
  <si>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</si>
  <si>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</si>
  <si>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</si>
  <si>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</si>
  <si>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</si>
  <si>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</si>
  <si>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</si>
  <si>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</si>
  <si>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</si>
  <si>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</si>
  <si>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</si>
  <si>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</si>
  <si>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</si>
  <si>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</si>
  <si>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</si>
  <si>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</si>
  <si>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</si>
  <si>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</si>
  <si>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</si>
  <si>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</si>
  <si>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</si>
  <si>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</si>
  <si>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</si>
  <si>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</si>
  <si>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</si>
  <si>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</si>
  <si>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</si>
  <si>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</si>
  <si>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</si>
  <si>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</si>
  <si>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</si>
  <si>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</si>
  <si>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</si>
  <si>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</si>
  <si>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</si>
  <si>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</si>
  <si>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</si>
  <si>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</si>
  <si>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</si>
  <si>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</si>
  <si>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</si>
  <si>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</si>
  <si>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</si>
  <si>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</si>
  <si>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</si>
  <si>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</si>
  <si>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</si>
  <si>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</si>
  <si>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</si>
  <si>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</si>
  <si>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</si>
  <si>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</si>
  <si>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</si>
  <si>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</si>
  <si>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</si>
  <si>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</si>
  <si>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</si>
  <si>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</si>
  <si>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</si>
  <si>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</si>
  <si>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</si>
  <si>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</si>
  <si>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</si>
  <si>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</si>
  <si>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</si>
  <si>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</si>
  <si>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</si>
  <si>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</si>
  <si>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</si>
  <si>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</si>
  <si>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</si>
  <si>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</si>
  <si>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</si>
  <si>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</si>
  <si>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</si>
  <si>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</si>
  <si>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</si>
  <si>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</si>
  <si>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</si>
  <si>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</si>
  <si>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</si>
  <si>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</si>
  <si>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</si>
  <si>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</si>
  <si>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</si>
  <si>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</si>
  <si>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</si>
  <si>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</si>
  <si>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</si>
  <si>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</si>
  <si>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</si>
  <si>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</si>
  <si>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</si>
  <si>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</si>
  <si>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</si>
  <si>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</si>
  <si>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</si>
  <si>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</si>
  <si>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</si>
  <si>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</si>
  <si>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</si>
  <si>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</si>
  <si>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</si>
  <si>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</si>
  <si>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</si>
  <si>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</si>
  <si>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</si>
  <si>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</si>
  <si>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</si>
  <si>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</si>
  <si>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</si>
  <si>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</si>
  <si>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</si>
  <si>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</si>
  <si>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</si>
  <si>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</si>
  <si>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</si>
  <si>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</si>
  <si>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</si>
  <si>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</si>
  <si>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</si>
  <si>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</si>
  <si>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</si>
  <si>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</si>
  <si>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</si>
  <si>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</si>
  <si>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</si>
  <si>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</si>
  <si>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</si>
  <si>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</si>
  <si>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</si>
  <si>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</si>
  <si>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</si>
  <si>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</si>
  <si>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</si>
  <si>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</si>
  <si>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</si>
  <si>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</si>
  <si>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</si>
  <si>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</si>
  <si>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</si>
  <si>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</si>
  <si>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</si>
  <si>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</si>
  <si>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</si>
  <si>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</si>
  <si>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</si>
  <si>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</si>
  <si>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</si>
  <si>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</si>
  <si>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</si>
  <si>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</si>
  <si>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</si>
  <si>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</si>
  <si>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</si>
  <si>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</si>
  <si>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</si>
  <si>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</si>
  <si>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</si>
  <si>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</si>
  <si>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</si>
  <si>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</si>
  <si>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</si>
  <si>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</si>
  <si>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</si>
  <si>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</si>
  <si>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</si>
  <si>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</si>
  <si>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</si>
  <si>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</si>
  <si>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</si>
  <si>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</si>
  <si>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</si>
  <si>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</si>
  <si>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</si>
  <si>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</si>
  <si>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</si>
  <si>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</si>
  <si>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</si>
  <si>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</si>
  <si>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</si>
  <si>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</si>
  <si>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</si>
  <si>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</si>
  <si>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</si>
  <si>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</si>
  <si>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</si>
  <si>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</si>
  <si>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</si>
  <si>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</si>
  <si>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</si>
  <si>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</si>
  <si>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</si>
  <si>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</si>
  <si>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</si>
  <si>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</si>
  <si>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</si>
  <si>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</si>
  <si>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</si>
  <si>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</si>
  <si>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</si>
  <si>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</si>
  <si>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</si>
  <si>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</si>
  <si>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</si>
  <si>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</si>
  <si>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</si>
  <si>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</si>
  <si>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</si>
  <si>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</si>
  <si>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</si>
  <si>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</si>
  <si>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</si>
  <si>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</si>
  <si>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</si>
  <si>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</si>
  <si>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</si>
  <si>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</si>
  <si>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</si>
  <si>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</si>
  <si>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</si>
  <si>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</si>
  <si>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</si>
  <si>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</si>
  <si>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</si>
  <si>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</si>
  <si>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</si>
  <si>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</si>
  <si>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</si>
  <si>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</si>
  <si>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</si>
  <si>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</si>
  <si>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</si>
  <si>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</si>
  <si>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</si>
  <si>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</si>
  <si>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</si>
  <si>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</si>
  <si>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</si>
  <si>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</si>
  <si>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</si>
  <si>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</si>
  <si>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</si>
  <si>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</si>
  <si>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</si>
  <si>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</si>
  <si>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</si>
  <si>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</si>
  <si>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</si>
  <si>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</si>
  <si>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</si>
  <si>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</si>
  <si>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</si>
  <si>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</si>
  <si>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</si>
  <si>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</si>
  <si>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</si>
  <si>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</si>
  <si>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</si>
  <si>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</si>
  <si>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</si>
  <si>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</si>
  <si>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</si>
  <si>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</si>
  <si>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</si>
  <si>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</si>
  <si>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</si>
  <si>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</si>
  <si>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</si>
  <si>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</si>
  <si>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</si>
  <si>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</si>
  <si>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</si>
  <si>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</si>
  <si>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</si>
  <si>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</si>
  <si>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</si>
  <si>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</si>
  <si>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</si>
  <si>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</si>
  <si>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</si>
  <si>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</si>
  <si>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</si>
  <si>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</si>
  <si>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</si>
  <si>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</si>
  <si>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</si>
  <si>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</si>
  <si>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</si>
  <si>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</si>
  <si>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</si>
  <si>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</si>
  <si>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</si>
  <si>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</si>
  <si>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</si>
  <si>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</si>
  <si>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</si>
  <si>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</si>
  <si>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</si>
  <si>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</si>
  <si>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</si>
  <si>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</si>
  <si>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</si>
  <si>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</si>
  <si>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</si>
  <si>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</si>
  <si>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</si>
  <si>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</si>
  <si>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</si>
  <si>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</si>
  <si>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</si>
  <si>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</si>
  <si>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</si>
  <si>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</si>
  <si>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</si>
  <si>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</si>
  <si>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</si>
  <si>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</si>
  <si>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</si>
  <si>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</si>
  <si>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</si>
  <si>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</si>
  <si>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</si>
  <si>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</si>
  <si>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</si>
  <si>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</si>
  <si>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</si>
  <si>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</si>
  <si>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</si>
  <si>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</si>
  <si>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</si>
  <si>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</si>
  <si>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</si>
  <si>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</si>
  <si>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</si>
  <si>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</si>
  <si>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</si>
  <si>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</si>
  <si>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</si>
  <si>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</si>
  <si>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</si>
  <si>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</si>
  <si>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</si>
  <si>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</si>
  <si>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</si>
  <si>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</si>
  <si>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</si>
  <si>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</si>
  <si>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</si>
  <si>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</si>
  <si>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</si>
  <si>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</si>
  <si>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</si>
  <si>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</si>
  <si>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</si>
  <si>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</si>
  <si>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</si>
  <si>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</si>
  <si>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</si>
  <si>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</si>
  <si>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</si>
  <si>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</si>
  <si>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</si>
  <si>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</si>
  <si>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</si>
  <si>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</si>
  <si>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</si>
  <si>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</si>
  <si>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</si>
  <si>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</si>
  <si>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</si>
  <si>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</si>
  <si>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</si>
  <si>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</si>
  <si>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</si>
  <si>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</si>
  <si>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</si>
  <si>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</si>
  <si>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</si>
  <si>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</si>
  <si>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</si>
  <si>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</si>
  <si>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</si>
  <si>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</si>
  <si>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</si>
  <si>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</si>
  <si>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</si>
  <si>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</si>
  <si>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</si>
  <si>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</si>
  <si>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</si>
  <si>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</si>
  <si>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</si>
  <si>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</si>
  <si>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</si>
  <si>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</si>
  <si>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</si>
  <si>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</si>
  <si>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</si>
  <si>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</si>
  <si>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</si>
  <si>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</si>
  <si>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</si>
  <si>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</si>
  <si>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</si>
  <si>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</si>
  <si>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</si>
  <si>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</si>
  <si>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</si>
  <si>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</si>
  <si>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</si>
  <si>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</si>
  <si>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</si>
  <si>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</si>
  <si>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</si>
  <si>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</si>
  <si>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</si>
  <si>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</si>
  <si>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</si>
  <si>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</si>
  <si>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</si>
  <si>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</si>
  <si>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</si>
  <si>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</si>
  <si>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</si>
  <si>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</si>
  <si>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</si>
  <si>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</si>
  <si>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</si>
  <si>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</si>
  <si>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</si>
  <si>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</si>
  <si>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</si>
  <si>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</si>
  <si>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</si>
  <si>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</si>
  <si>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</si>
  <si>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</si>
  <si>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</si>
  <si>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</si>
  <si>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</si>
  <si>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</si>
  <si>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</si>
  <si>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</si>
  <si>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</si>
  <si>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</si>
  <si>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</si>
  <si>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</si>
  <si>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</si>
  <si>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</si>
  <si>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</si>
  <si>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</si>
  <si>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</si>
  <si>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</si>
  <si>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</si>
  <si>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</si>
  <si>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</si>
  <si>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</si>
  <si>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</si>
  <si>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</si>
  <si>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</si>
  <si>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</si>
  <si>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</si>
  <si>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</si>
  <si>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</si>
  <si>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</si>
  <si>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</si>
  <si>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</si>
  <si>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</si>
  <si>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</si>
  <si>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</si>
  <si>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</si>
  <si>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</si>
  <si>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</si>
  <si>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</si>
  <si>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</si>
  <si>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</si>
  <si>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</si>
  <si>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</si>
  <si>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</si>
  <si>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</si>
  <si>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</si>
  <si>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</si>
  <si>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</si>
  <si>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</si>
  <si>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</si>
  <si>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</si>
  <si>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</si>
  <si>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</si>
  <si>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</si>
  <si>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</si>
  <si>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</si>
  <si>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</si>
  <si>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</si>
  <si>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</si>
  <si>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</si>
  <si>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</si>
  <si>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</si>
  <si>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</si>
  <si>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</si>
  <si>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</si>
  <si>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</si>
  <si>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</si>
  <si>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</si>
  <si>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</si>
  <si>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</si>
  <si>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</si>
  <si>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</si>
  <si>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</si>
  <si>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</si>
  <si>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</si>
  <si>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</si>
  <si>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</si>
  <si>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</si>
  <si>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</si>
  <si>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</si>
  <si>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</si>
  <si>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</si>
  <si>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</si>
  <si>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</si>
  <si>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</si>
  <si>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</si>
  <si>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</si>
  <si>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</si>
  <si>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</si>
  <si>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</si>
  <si>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</si>
  <si>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</si>
  <si>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</si>
  <si>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</si>
  <si>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</si>
  <si>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</si>
  <si>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</si>
  <si>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</si>
  <si>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</si>
  <si>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</si>
  <si>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</si>
  <si>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</si>
  <si>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</si>
  <si>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</si>
  <si>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</si>
  <si>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</si>
  <si>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</si>
  <si>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</si>
  <si>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</si>
  <si>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</si>
  <si>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</si>
  <si>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</si>
  <si>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</si>
  <si>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</si>
  <si>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</si>
  <si>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</si>
  <si>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</si>
  <si>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</si>
  <si>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</si>
  <si>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</si>
  <si>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</si>
  <si>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</si>
  <si>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</si>
  <si>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</si>
  <si>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</si>
  <si>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</si>
  <si>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</si>
  <si>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</si>
  <si>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</si>
  <si>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</si>
  <si>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</si>
  <si>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</si>
  <si>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</si>
  <si>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</si>
  <si>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</si>
  <si>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</si>
  <si>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</si>
  <si>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</si>
  <si>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</si>
  <si>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</si>
  <si>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</si>
  <si>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</si>
  <si>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</si>
  <si>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</si>
  <si>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</si>
  <si>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</si>
  <si>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</si>
  <si>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</si>
  <si>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</si>
  <si>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</si>
  <si>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</si>
  <si>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</si>
  <si>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</si>
  <si>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</si>
  <si>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</si>
  <si>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</si>
  <si>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</si>
  <si>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</si>
  <si>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</si>
  <si>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</si>
  <si>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</si>
  <si>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</si>
  <si>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</si>
  <si>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</si>
  <si>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</si>
  <si>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</si>
  <si>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</si>
  <si>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</si>
  <si>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</si>
  <si>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</si>
  <si>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</si>
  <si>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</si>
  <si>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</si>
  <si>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</si>
  <si>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</si>
  <si>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</si>
  <si>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</si>
  <si>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</si>
  <si>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</si>
  <si>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</si>
  <si>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</si>
  <si>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</si>
  <si>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</si>
  <si>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</si>
  <si>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</si>
  <si>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</si>
  <si>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</si>
  <si>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</si>
  <si>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</si>
  <si>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</si>
  <si>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</si>
  <si>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</si>
  <si>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</si>
  <si>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</si>
  <si>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</si>
  <si>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</si>
  <si>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</si>
  <si>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</si>
  <si>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</si>
  <si>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</si>
  <si>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</si>
  <si>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</si>
  <si>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</si>
  <si>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</si>
  <si>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</si>
  <si>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</si>
  <si>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</si>
  <si>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</si>
  <si>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</si>
  <si>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</si>
  <si>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</si>
  <si>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</si>
  <si>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</si>
  <si>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</si>
  <si>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</si>
  <si>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</si>
  <si>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</si>
  <si>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</si>
  <si>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</si>
  <si>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</si>
  <si>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</si>
  <si>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</si>
  <si>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</si>
  <si>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</si>
  <si>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</si>
  <si>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</si>
  <si>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</si>
  <si>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</si>
  <si>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</si>
  <si>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</si>
  <si>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</si>
  <si>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</si>
  <si>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</si>
  <si>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</si>
  <si>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</si>
  <si>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</si>
  <si>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</si>
  <si>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</si>
  <si>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</si>
  <si>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</si>
  <si>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</si>
  <si>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</si>
  <si>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</si>
  <si>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</si>
  <si>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</si>
  <si>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</si>
  <si>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</si>
  <si>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</si>
  <si>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</si>
  <si>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</si>
  <si>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</si>
  <si>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</si>
  <si>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</si>
  <si>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</si>
  <si>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</si>
  <si>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</si>
  <si>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</si>
  <si>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</si>
  <si>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</si>
  <si>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</si>
  <si>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</si>
  <si>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</si>
  <si>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</si>
  <si>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</si>
  <si>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</si>
  <si>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</si>
  <si>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</si>
  <si>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</si>
  <si>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</si>
  <si>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</si>
  <si>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</si>
  <si>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</si>
  <si>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</si>
  <si>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</si>
  <si>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</si>
  <si>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</si>
  <si>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</si>
  <si>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</si>
  <si>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</si>
  <si>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</si>
  <si>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</si>
  <si>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</si>
  <si>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</si>
  <si>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</si>
  <si>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</si>
  <si>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</si>
  <si>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</si>
  <si>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</si>
  <si>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</si>
  <si>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</si>
  <si>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</si>
  <si>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</si>
  <si>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</si>
  <si>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</si>
  <si>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</si>
  <si>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</si>
  <si>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</si>
  <si>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</si>
  <si>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</si>
  <si>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</si>
  <si>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</si>
  <si>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</si>
  <si>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</si>
  <si>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</si>
  <si>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</si>
  <si>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</si>
  <si>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</si>
  <si>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</si>
  <si>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</si>
  <si>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</si>
  <si>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</si>
  <si>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</si>
  <si>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</si>
  <si>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</si>
  <si>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</si>
  <si>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</si>
  <si>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</si>
  <si>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</si>
  <si>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</si>
  <si>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</si>
  <si>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</si>
  <si>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</si>
  <si>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</si>
  <si>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</si>
  <si>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</si>
  <si>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</si>
  <si>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</si>
  <si>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</si>
  <si>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</si>
  <si>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</si>
  <si>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</si>
  <si>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</si>
  <si>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</si>
  <si>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</si>
  <si>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</si>
  <si>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</si>
  <si>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</si>
  <si>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</si>
  <si>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</si>
  <si>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</si>
  <si>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</si>
  <si>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</si>
  <si>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</si>
  <si>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</si>
  <si>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</si>
  <si>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</si>
  <si>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</si>
  <si>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</si>
  <si>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</si>
  <si>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</si>
  <si>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</si>
  <si>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</si>
  <si>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</si>
  <si>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</si>
  <si>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</si>
  <si>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</si>
  <si>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</si>
  <si>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</si>
  <si>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</si>
  <si>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</si>
  <si>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</si>
  <si>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</si>
  <si>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</si>
  <si>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</si>
  <si>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</si>
  <si>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</si>
  <si>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</si>
  <si>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</si>
  <si>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</si>
  <si>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</si>
  <si>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</si>
  <si>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</si>
  <si>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</si>
  <si>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</si>
  <si>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</si>
  <si>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</si>
  <si>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</si>
  <si>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</si>
  <si>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</si>
  <si>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</si>
  <si>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</si>
  <si>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</si>
  <si>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</si>
  <si>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</si>
  <si>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</si>
  <si>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</si>
  <si>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</si>
  <si>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</si>
  <si>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</si>
  <si>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</si>
  <si>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</si>
  <si>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</si>
  <si>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</si>
  <si>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</si>
  <si>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</si>
  <si>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</si>
  <si>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</si>
  <si>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</si>
  <si>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</si>
  <si>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</si>
  <si>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</si>
  <si>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</si>
  <si>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</si>
  <si>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</si>
  <si>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</si>
  <si>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</si>
  <si>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</si>
  <si>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</si>
  <si>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</si>
  <si>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</si>
  <si>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</si>
  <si>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</si>
  <si>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</si>
  <si>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</si>
  <si>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</si>
  <si>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</si>
  <si>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</si>
  <si>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</si>
  <si>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</si>
  <si>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</si>
  <si>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</si>
  <si>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</si>
  <si>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</si>
  <si>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</si>
  <si>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</si>
  <si>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</si>
  <si>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</si>
  <si>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</si>
  <si>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</si>
  <si>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</si>
  <si>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</si>
  <si>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</si>
  <si>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</si>
  <si>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</si>
  <si>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</si>
  <si>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</si>
  <si>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</si>
  <si>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</si>
  <si>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</si>
  <si>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</si>
  <si>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</si>
  <si>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</si>
  <si>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</si>
  <si>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</si>
  <si>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</si>
  <si>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</si>
  <si>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</si>
  <si>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</si>
  <si>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</si>
  <si>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</si>
  <si>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</si>
  <si>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</si>
  <si>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</si>
  <si>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</si>
  <si>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</si>
  <si>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</si>
  <si>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</si>
  <si>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</si>
  <si>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</si>
  <si>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</si>
  <si>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</si>
  <si>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</si>
  <si>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</si>
  <si>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</si>
  <si>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</si>
  <si>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</si>
  <si>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</si>
  <si>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</si>
  <si>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</si>
  <si>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</si>
  <si>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</si>
  <si>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</si>
  <si>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</si>
  <si>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</si>
  <si>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</si>
  <si>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</si>
  <si>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</si>
  <si>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</si>
  <si>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</si>
  <si>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</si>
  <si>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</si>
  <si>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</si>
  <si>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</si>
  <si>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</si>
  <si>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</si>
  <si>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</si>
  <si>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</si>
  <si>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</si>
  <si>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</si>
  <si>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</si>
  <si>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</si>
  <si>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</si>
  <si>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</si>
  <si>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</si>
  <si>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</si>
  <si>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</si>
  <si>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</si>
  <si>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</si>
  <si>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</si>
  <si>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</si>
  <si>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</si>
  <si>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</si>
  <si>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</si>
  <si>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</si>
  <si>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</si>
  <si>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</si>
  <si>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</si>
  <si>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</si>
  <si>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</si>
  <si>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</si>
  <si>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</si>
  <si>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</si>
  <si>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</si>
  <si>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</si>
  <si>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</si>
  <si>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</si>
  <si>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</si>
  <si>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</si>
  <si>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</si>
  <si>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</si>
  <si>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</si>
  <si>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</si>
  <si>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</si>
  <si>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</si>
  <si>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</si>
  <si>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</si>
  <si>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</si>
  <si>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</si>
  <si>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</si>
  <si>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</si>
  <si>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</si>
  <si>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</si>
  <si>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</si>
  <si>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</si>
  <si>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</si>
  <si>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</si>
  <si>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</si>
  <si>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</si>
  <si>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</si>
  <si>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</si>
  <si>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</si>
  <si>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</si>
  <si>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</si>
  <si>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</si>
  <si>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</si>
  <si>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</si>
  <si>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</si>
  <si>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</si>
  <si>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</si>
  <si>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</si>
  <si>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</si>
  <si>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</si>
  <si>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</si>
  <si>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</si>
  <si>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</si>
  <si>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</si>
  <si>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</si>
  <si>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</si>
  <si>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</si>
  <si>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</si>
  <si>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</si>
  <si>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</si>
  <si>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</si>
  <si>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</si>
  <si>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</si>
  <si>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</si>
  <si>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</si>
  <si>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</si>
  <si>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</si>
  <si>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</si>
  <si>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</si>
  <si>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</si>
  <si>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</si>
  <si>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</si>
  <si>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</si>
  <si>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</si>
  <si>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</si>
  <si>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</si>
  <si>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</si>
  <si>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</si>
  <si>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</si>
  <si>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</si>
  <si>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</si>
  <si>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</si>
  <si>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</si>
  <si>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</si>
  <si>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</si>
  <si>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</si>
  <si>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</si>
  <si>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</si>
  <si>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</si>
  <si>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</si>
  <si>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</si>
  <si>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</si>
  <si>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</si>
  <si>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</si>
  <si>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</si>
  <si>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</si>
  <si>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</si>
  <si>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</si>
  <si>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</si>
  <si>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</si>
  <si>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</si>
  <si>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</si>
  <si>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</si>
  <si>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</si>
  <si>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</si>
  <si>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</si>
  <si>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</si>
  <si>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</si>
  <si>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</si>
  <si>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</si>
  <si>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</si>
  <si>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</si>
  <si>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</si>
  <si>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</si>
  <si>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</si>
  <si>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</si>
  <si>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</si>
  <si>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</si>
  <si>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</si>
  <si>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</si>
  <si>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</si>
  <si>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</si>
  <si>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</si>
  <si>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</si>
  <si>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</si>
  <si>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</si>
  <si>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</si>
  <si>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</si>
  <si>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</si>
  <si>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</si>
  <si>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</si>
  <si>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</si>
  <si>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</si>
  <si>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</si>
  <si>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</si>
  <si>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</si>
  <si>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</si>
  <si>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</si>
  <si>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</si>
  <si>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</si>
  <si>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</si>
  <si>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</si>
  <si>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</si>
  <si>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</si>
  <si>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</si>
  <si>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</si>
  <si>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</si>
  <si>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</si>
  <si>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</si>
  <si>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</si>
  <si>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</si>
  <si>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</si>
  <si>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</si>
  <si>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</si>
  <si>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</si>
  <si>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</si>
  <si>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</si>
  <si>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</si>
  <si>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</si>
  <si>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</si>
  <si>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</si>
  <si>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</si>
  <si>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</si>
  <si>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</si>
  <si>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</si>
  <si>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</si>
  <si>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</si>
  <si>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</si>
  <si>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</si>
  <si>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</si>
  <si>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</si>
  <si>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</si>
  <si>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</si>
  <si>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</si>
  <si>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</si>
  <si>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</si>
  <si>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</si>
  <si>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</si>
  <si>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</si>
  <si>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</si>
  <si>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</si>
  <si>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</si>
  <si>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</si>
  <si>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</si>
  <si>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</si>
  <si>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</si>
  <si>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</si>
  <si>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</si>
  <si>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</si>
  <si>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</si>
  <si>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</si>
  <si>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</si>
  <si>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</si>
  <si>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</si>
  <si>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</si>
  <si>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</si>
  <si>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</si>
  <si>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</si>
  <si>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</si>
  <si>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</si>
  <si>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</si>
  <si>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</si>
  <si>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</si>
  <si>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</si>
  <si>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</si>
  <si>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</si>
  <si>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</si>
  <si>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</si>
  <si>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</si>
  <si>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</si>
  <si>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</si>
  <si>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</si>
  <si>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</si>
  <si>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</si>
  <si>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</si>
  <si>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</si>
  <si>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</si>
  <si>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</si>
  <si>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</si>
  <si>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</si>
  <si>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</si>
  <si>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</si>
  <si>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</si>
  <si>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</si>
  <si>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</si>
  <si>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</si>
  <si>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</si>
  <si>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</si>
  <si>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</si>
  <si>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</si>
  <si>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</si>
  <si>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</si>
  <si>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</si>
  <si>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</si>
  <si>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</si>
  <si>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</si>
  <si>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</si>
  <si>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</si>
  <si>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</si>
  <si>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</si>
  <si>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</si>
  <si>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</si>
  <si>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</si>
  <si>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</si>
  <si>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</si>
  <si>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</si>
  <si>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</si>
  <si>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</si>
  <si>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</si>
  <si>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</si>
  <si>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</si>
  <si>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</si>
  <si>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</si>
  <si>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</si>
  <si>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</si>
  <si>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</si>
  <si>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</si>
  <si>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</si>
  <si>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</si>
  <si>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</si>
  <si>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</si>
  <si>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</si>
  <si>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</si>
  <si>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</si>
  <si>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</si>
  <si>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</si>
  <si>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</si>
  <si>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</si>
  <si>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</si>
  <si>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</si>
  <si>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</si>
  <si>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</si>
  <si>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</si>
  <si>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</si>
  <si>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</si>
  <si>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</si>
  <si>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</si>
  <si>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</si>
  <si>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</si>
  <si>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</si>
  <si>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</si>
  <si>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</si>
  <si>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</si>
  <si>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</si>
  <si>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</si>
  <si>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</si>
  <si>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</si>
  <si>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</si>
  <si>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</si>
  <si>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</si>
  <si>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</si>
  <si>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</si>
  <si>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</si>
  <si>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</si>
  <si>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</si>
  <si>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</si>
  <si>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</si>
  <si>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</si>
  <si>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</si>
  <si>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</si>
  <si>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</si>
  <si>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</si>
  <si>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</si>
  <si>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</si>
  <si>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</si>
  <si>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</si>
  <si>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</si>
  <si>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</si>
  <si>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</si>
  <si>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</si>
  <si>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</si>
  <si>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</si>
  <si>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</si>
  <si>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</si>
  <si>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</si>
  <si>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</si>
  <si>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</si>
  <si>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</si>
  <si>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</si>
  <si>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</si>
  <si>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</si>
  <si>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</si>
  <si>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</si>
  <si>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</si>
  <si>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</si>
  <si>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</si>
  <si>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</si>
  <si>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</si>
  <si>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</si>
  <si>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</si>
  <si>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</si>
  <si>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</si>
  <si>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</si>
  <si>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</si>
  <si>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</si>
  <si>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</si>
  <si>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</si>
  <si>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</si>
  <si>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</si>
  <si>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</si>
  <si>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</si>
  <si>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</si>
  <si>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</si>
  <si>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</si>
  <si>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</si>
  <si>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</si>
  <si>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</si>
  <si>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</si>
  <si>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</si>
  <si>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</si>
  <si>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</si>
  <si>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</si>
  <si>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</si>
  <si>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</si>
  <si>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</si>
  <si>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</si>
  <si>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</si>
  <si>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</si>
  <si>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</si>
  <si>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</si>
  <si>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</si>
  <si>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</si>
  <si>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</si>
  <si>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</si>
  <si>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</si>
  <si>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</si>
  <si>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</si>
  <si>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</si>
  <si>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</si>
  <si>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</si>
  <si>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</si>
  <si>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</si>
  <si>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</si>
  <si>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</si>
  <si>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</si>
  <si>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</si>
  <si>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</si>
  <si>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</si>
  <si>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</si>
  <si>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</si>
  <si>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</si>
  <si>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</si>
  <si>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</si>
  <si>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</si>
  <si>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</si>
  <si>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</si>
  <si>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</si>
  <si>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</si>
  <si>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</si>
  <si>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</si>
  <si>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</si>
  <si>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</si>
  <si>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</si>
  <si>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</si>
  <si>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</si>
  <si>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</si>
  <si>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</si>
  <si>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</si>
  <si>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</si>
  <si>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</si>
  <si>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</si>
  <si>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</si>
  <si>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</si>
  <si>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</si>
  <si>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</si>
  <si>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</si>
  <si>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</si>
  <si>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</si>
  <si>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</si>
  <si>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</si>
  <si>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</si>
  <si>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</si>
  <si>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</si>
  <si>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</si>
  <si>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</si>
  <si>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</si>
  <si>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</si>
  <si>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</si>
  <si>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</si>
  <si>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</si>
  <si>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</si>
  <si>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</si>
  <si>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</si>
  <si>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</si>
  <si>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</si>
  <si>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</si>
  <si>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</si>
  <si>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</si>
  <si>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</si>
  <si>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</si>
  <si>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</si>
  <si>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</si>
  <si>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</si>
  <si>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</si>
  <si>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</si>
  <si>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</si>
  <si>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</si>
  <si>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</si>
  <si>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</si>
  <si>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</si>
  <si>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</si>
  <si>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</si>
  <si>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</si>
  <si>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</si>
  <si>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</si>
  <si>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</si>
  <si>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</si>
  <si>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</si>
  <si>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</si>
  <si>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</si>
  <si>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</si>
  <si>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</si>
  <si>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</si>
  <si>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</si>
  <si>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</si>
  <si>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</si>
  <si>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</si>
  <si>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</si>
  <si>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</si>
  <si>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</si>
  <si>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</si>
  <si>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</si>
  <si>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</si>
  <si>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</si>
  <si>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</si>
  <si>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</si>
  <si>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</si>
  <si>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</si>
  <si>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</si>
  <si>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</si>
  <si>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</si>
  <si>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</si>
  <si>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</si>
  <si>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</si>
  <si>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</si>
  <si>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</si>
  <si>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</si>
  <si>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</si>
  <si>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</si>
  <si>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</si>
  <si>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</si>
  <si>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</si>
  <si>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</si>
  <si>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</si>
  <si>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</si>
  <si>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</si>
  <si>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</si>
  <si>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</si>
  <si>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</si>
  <si>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</si>
  <si>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</si>
  <si>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</si>
  <si>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</si>
  <si>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</si>
  <si>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</si>
  <si>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</si>
  <si>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</si>
  <si>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</si>
  <si>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</si>
  <si>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</si>
  <si>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</si>
  <si>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</si>
  <si>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</si>
  <si>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</si>
  <si>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</si>
  <si>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</si>
  <si>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</si>
  <si>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</si>
  <si>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</si>
  <si>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</si>
  <si>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</si>
  <si>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</si>
  <si>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</si>
  <si>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</si>
  <si>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</si>
  <si>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</si>
  <si>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</si>
  <si>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</si>
  <si>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</si>
  <si>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</si>
  <si>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</si>
  <si>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</si>
  <si>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</si>
  <si>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</si>
  <si>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</si>
  <si>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</si>
  <si>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</si>
  <si>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</si>
  <si>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</si>
  <si>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</si>
  <si>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</si>
  <si>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</si>
  <si>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</si>
  <si>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</si>
  <si>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</si>
  <si>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</si>
  <si>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</si>
  <si>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</si>
  <si>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</si>
  <si>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</si>
  <si>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</si>
  <si>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</si>
  <si>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</si>
  <si>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</si>
  <si>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</si>
  <si>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</si>
  <si>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</si>
  <si>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</si>
  <si>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</si>
  <si>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</si>
  <si>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</si>
  <si>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</si>
  <si>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</si>
  <si>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</si>
  <si>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</si>
  <si>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</si>
  <si>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</si>
  <si>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</si>
  <si>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</si>
  <si>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</si>
  <si>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</si>
  <si>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</si>
  <si>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</si>
  <si>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</si>
  <si>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</si>
  <si>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</si>
  <si>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</si>
  <si>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</si>
  <si>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</si>
  <si>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</si>
  <si>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</si>
  <si>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</si>
  <si>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</si>
  <si>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</si>
  <si>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</si>
  <si>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</si>
  <si>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</si>
  <si>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</si>
  <si>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</si>
  <si>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</si>
  <si>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</si>
  <si>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</si>
  <si>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</si>
  <si>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</si>
  <si>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</si>
  <si>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</si>
  <si>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</si>
  <si>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</si>
  <si>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</si>
  <si>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</si>
  <si>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</si>
  <si>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</si>
  <si>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</si>
  <si>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</si>
  <si>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</si>
  <si>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</si>
  <si>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</si>
  <si>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</si>
  <si>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</si>
  <si>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</si>
  <si>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</si>
  <si>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</si>
  <si>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</si>
  <si>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</si>
  <si>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</si>
  <si>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</si>
  <si>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</si>
  <si>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</si>
  <si>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</si>
  <si>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</si>
  <si>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</si>
  <si>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</si>
  <si>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</si>
  <si>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</si>
  <si>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</si>
  <si>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</si>
  <si>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</si>
  <si>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</si>
  <si>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</si>
  <si>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</si>
  <si>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</si>
  <si>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</si>
  <si>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</si>
  <si>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</si>
  <si>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</si>
  <si>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</si>
  <si>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</si>
  <si>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</si>
  <si>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</si>
  <si>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</si>
  <si>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</si>
  <si>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</si>
  <si>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</si>
  <si>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</si>
  <si>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</si>
  <si>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</si>
  <si>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</si>
  <si>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</si>
  <si>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</si>
  <si>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</si>
  <si>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</si>
  <si>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</si>
  <si>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</si>
  <si>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</si>
  <si>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</si>
  <si>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</si>
  <si>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</si>
  <si>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</si>
  <si>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</si>
  <si>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</si>
  <si>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</si>
  <si>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</si>
  <si>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</si>
  <si>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</si>
  <si>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</si>
  <si>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</si>
  <si>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</si>
  <si>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</si>
  <si>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</si>
  <si>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</si>
  <si>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</si>
  <si>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</si>
  <si>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</si>
  <si>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</si>
  <si>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</si>
  <si>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</si>
  <si>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</si>
  <si>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</si>
  <si>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</si>
  <si>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</si>
  <si>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</si>
  <si>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</si>
  <si>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</si>
  <si>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</si>
  <si>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</si>
  <si>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</si>
  <si>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</si>
  <si>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</si>
  <si>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</si>
  <si>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</si>
  <si>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</si>
  <si>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</si>
  <si>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</si>
  <si>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</si>
  <si>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</si>
  <si>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</si>
  <si>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</si>
  <si>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</si>
  <si>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</si>
  <si>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</si>
  <si>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</si>
  <si>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</si>
  <si>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</si>
  <si>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</si>
  <si>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</si>
  <si>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</si>
  <si>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</si>
  <si>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</si>
  <si>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</si>
  <si>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</si>
  <si>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</si>
  <si>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</si>
  <si>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</si>
  <si>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</si>
  <si>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</si>
  <si>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</si>
  <si>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</si>
  <si>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</si>
  <si>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</si>
  <si>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</si>
  <si>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</si>
  <si>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</si>
  <si>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</si>
  <si>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</si>
  <si>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</si>
  <si>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</si>
  <si>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</si>
  <si>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</si>
  <si>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</si>
  <si>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</si>
  <si>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</si>
  <si>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</si>
  <si>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</si>
  <si>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</si>
  <si>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</si>
  <si>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</si>
  <si>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</si>
  <si>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</si>
  <si>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</si>
  <si>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</si>
  <si>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</si>
  <si>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</si>
  <si>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</si>
  <si>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</si>
  <si>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</si>
  <si>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</si>
  <si>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</si>
  <si>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</si>
  <si>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</si>
  <si>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</si>
  <si>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</si>
  <si>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</si>
  <si>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</si>
  <si>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</si>
  <si>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</si>
  <si>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</si>
  <si>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</si>
  <si>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</si>
  <si>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</si>
  <si>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</si>
  <si>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</si>
  <si>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</si>
  <si>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</si>
  <si>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</si>
  <si>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</si>
  <si>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</si>
  <si>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</si>
  <si>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</si>
  <si>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</si>
  <si>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</si>
  <si>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</si>
  <si>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</si>
  <si>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</si>
  <si>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</si>
  <si>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</si>
  <si>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</si>
  <si>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</si>
  <si>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</si>
  <si>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</si>
  <si>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</si>
  <si>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</si>
  <si>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</si>
  <si>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</si>
  <si>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</si>
  <si>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</si>
  <si>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</si>
  <si>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</si>
  <si>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</si>
  <si>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</si>
  <si>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</si>
  <si>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</si>
  <si>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</si>
  <si>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</si>
  <si>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</si>
  <si>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</si>
  <si>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</si>
  <si>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</si>
  <si>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</si>
  <si>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</si>
  <si>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</si>
  <si>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</si>
  <si>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</si>
  <si>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</si>
  <si>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</si>
  <si>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</si>
  <si>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</si>
  <si>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</si>
  <si>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</si>
  <si>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</si>
  <si>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</si>
  <si>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</si>
  <si>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</si>
  <si>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</si>
  <si>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</si>
  <si>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</si>
  <si>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</si>
  <si>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</si>
  <si>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</si>
  <si>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</si>
  <si>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</si>
  <si>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</si>
  <si>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</si>
  <si>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</si>
  <si>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</si>
  <si>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</si>
  <si>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</si>
  <si>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</si>
  <si>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</si>
  <si>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</si>
  <si>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</si>
  <si>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</si>
  <si>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</si>
  <si>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</si>
  <si>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</si>
  <si>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</si>
  <si>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</si>
  <si>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</si>
  <si>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</si>
  <si>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</si>
  <si>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</si>
  <si>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</si>
  <si>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</si>
  <si>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</si>
  <si>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</si>
  <si>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</si>
  <si>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</si>
  <si>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</si>
  <si>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</si>
  <si>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</si>
  <si>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</si>
  <si>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</si>
  <si>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</si>
  <si>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</si>
  <si>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</si>
  <si>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</si>
  <si>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</si>
  <si>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</si>
  <si>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</si>
  <si>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</si>
  <si>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</si>
  <si>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</si>
  <si>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</si>
  <si>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</si>
  <si>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</si>
  <si>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</si>
  <si>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</si>
  <si>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</si>
  <si>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</si>
  <si>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</si>
  <si>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</si>
  <si>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</si>
  <si>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</si>
  <si>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</si>
  <si>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</si>
  <si>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</si>
  <si>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</si>
  <si>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</si>
  <si>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</si>
  <si>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</si>
  <si>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</si>
  <si>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</si>
  <si>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</si>
  <si>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</si>
  <si>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</si>
  <si>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</si>
  <si>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</si>
  <si>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</si>
  <si>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</si>
  <si>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</si>
  <si>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</si>
  <si>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</si>
  <si>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</si>
  <si>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</si>
  <si>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</si>
  <si>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</si>
  <si>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</si>
  <si>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</si>
  <si>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</si>
  <si>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</si>
  <si>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</si>
  <si>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</si>
  <si>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</si>
  <si>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</si>
  <si>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</si>
  <si>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</si>
  <si>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</si>
  <si>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</si>
  <si>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</si>
  <si>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</si>
  <si>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</si>
  <si>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</si>
  <si>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</si>
  <si>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</si>
  <si>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</si>
  <si>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</si>
  <si>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</si>
  <si>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</si>
  <si>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</si>
  <si>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</si>
  <si>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</si>
  <si>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</si>
  <si>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</si>
  <si>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</si>
  <si>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</si>
  <si>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</si>
  <si>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</si>
  <si>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</si>
  <si>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</si>
  <si>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</si>
  <si>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</si>
  <si>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</si>
  <si>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</si>
  <si>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</si>
  <si>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</si>
  <si>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</si>
  <si>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</si>
  <si>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</si>
  <si>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</si>
  <si>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</si>
  <si>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</si>
  <si>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</si>
  <si>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</si>
  <si>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</si>
  <si>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</si>
  <si>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</si>
  <si>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</si>
  <si>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</si>
  <si>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</si>
  <si>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</si>
  <si>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</si>
  <si>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</si>
  <si>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</si>
  <si>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</si>
  <si>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</si>
  <si>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</si>
  <si>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</si>
  <si>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</si>
  <si>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</si>
  <si>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</si>
  <si>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</si>
  <si>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</si>
  <si>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</si>
  <si>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</si>
  <si>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</si>
  <si>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</si>
  <si>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</si>
  <si>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</si>
  <si>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</si>
  <si>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</si>
  <si>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</si>
  <si>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</si>
  <si>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</si>
  <si>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</si>
  <si>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</si>
  <si>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</si>
  <si>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</si>
  <si>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</si>
  <si>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</si>
  <si>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</si>
  <si>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</si>
  <si>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</si>
  <si>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</si>
  <si>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</si>
  <si>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</si>
  <si>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</si>
  <si>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</si>
  <si>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</si>
  <si>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</si>
  <si>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</si>
  <si>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</si>
  <si>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</si>
  <si>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</si>
  <si>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</si>
  <si>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</si>
  <si>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</si>
  <si>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</si>
  <si>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</si>
  <si>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</si>
  <si>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</si>
  <si>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</si>
  <si>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</si>
  <si>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</si>
  <si>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</si>
  <si>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</si>
  <si>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</si>
  <si>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</si>
  <si>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</si>
  <si>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</si>
  <si>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</si>
  <si>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</si>
  <si>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</si>
  <si>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</si>
  <si>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</si>
  <si>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</si>
  <si>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</si>
  <si>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</si>
  <si>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</si>
  <si>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</si>
  <si>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</si>
  <si>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</si>
  <si>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</si>
  <si>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</si>
  <si>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</si>
  <si>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</si>
  <si>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</si>
  <si>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</si>
  <si>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</si>
  <si>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</si>
  <si>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</si>
  <si>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</si>
  <si>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</si>
  <si>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</si>
  <si>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</si>
  <si>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</si>
  <si>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</si>
  <si>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</si>
  <si>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</si>
  <si>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</si>
  <si>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</si>
  <si>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</si>
  <si>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</si>
  <si>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</si>
  <si>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</si>
  <si>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</si>
  <si>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</si>
  <si>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</si>
  <si>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</si>
  <si>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</si>
  <si>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</si>
  <si>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</si>
  <si>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</si>
  <si>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</si>
  <si>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</si>
  <si>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</si>
  <si>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</si>
  <si>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</si>
  <si>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</si>
  <si>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</si>
  <si>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</si>
  <si>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</si>
  <si>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</si>
  <si>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</si>
  <si>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</si>
  <si>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</si>
  <si>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</si>
  <si>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</si>
  <si>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</si>
  <si>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</si>
  <si>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</si>
  <si>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</si>
  <si>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</si>
  <si>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</si>
  <si>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</si>
  <si>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</si>
  <si>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</si>
  <si>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</si>
  <si>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</si>
  <si>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</si>
  <si>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</si>
  <si>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</si>
  <si>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</si>
  <si>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</si>
  <si>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</si>
  <si>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</si>
  <si>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</si>
  <si>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</si>
  <si>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</si>
  <si>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</si>
  <si>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</si>
  <si>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</si>
  <si>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</si>
  <si>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</si>
  <si>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</si>
  <si>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</si>
  <si>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</si>
  <si>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</si>
  <si>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</si>
  <si>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</si>
  <si>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</si>
  <si>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</si>
  <si>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</si>
  <si>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</si>
  <si>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</si>
  <si>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</si>
  <si>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</si>
  <si>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</si>
  <si>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</si>
  <si>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</si>
  <si>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</si>
  <si>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</si>
  <si>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</si>
  <si>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</si>
  <si>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</si>
  <si>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</si>
  <si>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</si>
  <si>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</si>
  <si>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</si>
  <si>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</si>
  <si>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</si>
  <si>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</si>
  <si>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</si>
  <si>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</si>
  <si>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</si>
  <si>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</si>
  <si>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</si>
  <si>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</si>
  <si>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</si>
  <si>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</si>
  <si>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</si>
  <si>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</si>
  <si>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</si>
  <si>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</si>
  <si>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</si>
  <si>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</si>
  <si>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</si>
  <si>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</si>
  <si>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</si>
  <si>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</si>
  <si>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</si>
  <si>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</si>
  <si>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</si>
  <si>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</si>
  <si>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</si>
  <si>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</si>
  <si>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</si>
  <si>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</si>
  <si>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</si>
  <si>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</si>
  <si>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</si>
  <si>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</si>
  <si>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</si>
  <si>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</si>
  <si>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</si>
  <si>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</si>
  <si>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</si>
  <si>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</si>
  <si>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</si>
  <si>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</si>
  <si>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</si>
  <si>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</si>
  <si>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</si>
  <si>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</si>
  <si>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</si>
  <si>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</si>
  <si>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</si>
  <si>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</si>
  <si>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</si>
  <si>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</si>
  <si>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</si>
  <si>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</si>
  <si>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</si>
  <si>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</si>
  <si>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</si>
  <si>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</si>
  <si>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</si>
  <si>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</si>
  <si>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</si>
  <si>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</si>
  <si>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</si>
  <si>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</si>
  <si>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</si>
  <si>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</si>
  <si>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</si>
  <si>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</si>
  <si>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</si>
  <si>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</si>
  <si>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</si>
  <si>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</si>
  <si>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</si>
  <si>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</si>
  <si>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</si>
  <si>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</si>
  <si>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</si>
  <si>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</si>
  <si>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</si>
  <si>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</si>
  <si>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</si>
  <si>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</si>
  <si>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</si>
  <si>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</si>
  <si>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</si>
  <si>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</si>
  <si>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</si>
  <si>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</si>
  <si>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</si>
  <si>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</si>
  <si>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</si>
  <si>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</si>
  <si>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</si>
  <si>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</si>
  <si>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</si>
  <si>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</si>
  <si>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</si>
  <si>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</si>
  <si>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</si>
  <si>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</si>
  <si>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</si>
  <si>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</si>
  <si>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</si>
  <si>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</si>
  <si>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</si>
  <si>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</si>
  <si>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</si>
  <si>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</si>
  <si>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</si>
  <si>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</si>
  <si>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</si>
  <si>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</si>
  <si>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</si>
  <si>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</si>
  <si>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</si>
  <si>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</si>
  <si>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</si>
  <si>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</si>
  <si>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</si>
  <si>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</si>
  <si>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</si>
  <si>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</si>
  <si>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</si>
  <si>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</si>
  <si>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</si>
  <si>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</si>
  <si>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</si>
  <si>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</si>
  <si>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</si>
  <si>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</si>
  <si>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</si>
  <si>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</si>
  <si>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</si>
  <si>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</si>
  <si>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</si>
  <si>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</si>
  <si>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</si>
  <si>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</si>
  <si>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</si>
  <si>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</si>
  <si>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</si>
  <si>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</si>
  <si>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</si>
  <si>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</si>
  <si>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</si>
  <si>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</si>
  <si>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</si>
  <si>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</si>
  <si>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</si>
  <si>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</si>
  <si>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</si>
  <si>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</si>
  <si>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</si>
  <si>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</si>
  <si>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</si>
  <si>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</si>
  <si>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</si>
  <si>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</si>
  <si>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</si>
  <si>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</si>
  <si>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</si>
  <si>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</si>
  <si>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</si>
  <si>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</si>
  <si>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</si>
  <si>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</si>
  <si>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</si>
  <si>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</si>
  <si>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</si>
  <si>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</si>
  <si>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</si>
  <si>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</si>
  <si>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</si>
  <si>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</si>
  <si>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</si>
  <si>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</si>
  <si>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</si>
  <si>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</si>
  <si>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</si>
  <si>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</si>
  <si>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</si>
  <si>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</si>
  <si>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</si>
  <si>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</si>
  <si>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</si>
  <si>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</si>
  <si>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</si>
  <si>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</si>
  <si>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</si>
  <si>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</si>
  <si>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</si>
  <si>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</si>
  <si>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</si>
  <si>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</si>
  <si>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</si>
  <si>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</si>
  <si>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</si>
  <si>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</si>
  <si>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</si>
  <si>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</si>
  <si>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</si>
  <si>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</si>
  <si>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</si>
  <si>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</si>
  <si>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</si>
  <si>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</si>
  <si>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</si>
  <si>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</si>
  <si>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</si>
  <si>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</si>
  <si>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</si>
  <si>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</si>
  <si>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</si>
  <si>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</si>
  <si>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</si>
  <si>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</si>
  <si>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</si>
  <si>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</si>
  <si>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</si>
  <si>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</si>
  <si>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</si>
  <si>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</si>
  <si>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</si>
  <si>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</si>
  <si>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</si>
  <si>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</si>
  <si>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</si>
  <si>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</si>
  <si>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</si>
  <si>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</si>
  <si>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</si>
  <si>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</si>
  <si>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</si>
  <si>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</si>
  <si>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</si>
  <si>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</si>
  <si>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</si>
  <si>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</si>
  <si>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</si>
  <si>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</si>
  <si>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</si>
  <si>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</si>
  <si>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</si>
  <si>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</si>
  <si>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</si>
  <si>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</si>
  <si>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</si>
  <si>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</si>
  <si>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</si>
  <si>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</si>
  <si>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</si>
  <si>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</si>
  <si>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</si>
  <si>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</si>
  <si>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</si>
  <si>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</si>
  <si>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</si>
  <si>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</si>
  <si>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</si>
  <si>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</si>
  <si>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</si>
  <si>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</si>
  <si>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</si>
  <si>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</si>
  <si>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</si>
  <si>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</si>
  <si>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</si>
  <si>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</si>
  <si>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</si>
  <si>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</si>
  <si>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</si>
  <si>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</si>
  <si>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</si>
  <si>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</si>
  <si>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</si>
  <si>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</si>
  <si>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</si>
  <si>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</si>
  <si>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</si>
  <si>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</si>
  <si>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</si>
  <si>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</si>
  <si>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</si>
  <si>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</si>
  <si>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</si>
  <si>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</si>
  <si>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</si>
  <si>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</si>
  <si>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</si>
  <si>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</si>
  <si>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</si>
  <si>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</si>
  <si>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</si>
  <si>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</si>
  <si>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</si>
  <si>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</si>
  <si>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</si>
  <si>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</si>
  <si>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</si>
  <si>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</si>
  <si>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</si>
  <si>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</si>
  <si>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</si>
  <si>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</si>
  <si>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</si>
  <si>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</si>
  <si>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</si>
  <si>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</si>
  <si>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</si>
  <si>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</si>
  <si>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</si>
  <si>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</si>
  <si>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</si>
  <si>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</si>
  <si>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</si>
  <si>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</si>
  <si>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</si>
  <si>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</si>
  <si>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</si>
  <si>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</si>
  <si>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</si>
  <si>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</si>
  <si>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</si>
  <si>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</si>
  <si>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</si>
  <si>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</si>
  <si>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</si>
  <si>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</si>
  <si>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</si>
  <si>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</si>
  <si>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</si>
  <si>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</si>
  <si>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</si>
  <si>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</si>
  <si>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</si>
  <si>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</si>
  <si>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</si>
  <si>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</si>
  <si>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</si>
  <si>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</si>
  <si>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</si>
  <si>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</si>
  <si>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</si>
  <si>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</si>
  <si>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</si>
  <si>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</si>
  <si>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</si>
  <si>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</si>
  <si>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</si>
  <si>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</si>
  <si>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</si>
  <si>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</si>
  <si>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</si>
  <si>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</si>
  <si>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</si>
  <si>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</si>
  <si>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</si>
  <si>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</si>
  <si>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</si>
  <si>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</si>
  <si>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</si>
  <si>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</si>
  <si>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</si>
  <si>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</si>
  <si>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</si>
  <si>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</si>
  <si>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</si>
  <si>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</si>
  <si>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</si>
  <si>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</si>
  <si>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</si>
  <si>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</si>
  <si>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</si>
  <si>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</si>
  <si>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</si>
  <si>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</si>
  <si>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</si>
  <si>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</si>
  <si>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</si>
  <si>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</si>
  <si>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</si>
  <si>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</si>
  <si>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</si>
  <si>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</si>
  <si>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</si>
  <si>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</si>
  <si>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</si>
  <si>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</si>
  <si>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</si>
  <si>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</si>
  <si>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</si>
  <si>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</si>
  <si>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</si>
  <si>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</si>
  <si>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</si>
  <si>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</si>
  <si>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</si>
  <si>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</si>
  <si>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</si>
  <si>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</si>
  <si>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</si>
  <si>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</si>
  <si>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</si>
  <si>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</si>
  <si>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</si>
  <si>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</si>
  <si>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</si>
  <si>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</si>
  <si>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</si>
  <si>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</si>
  <si>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</si>
  <si>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</si>
  <si>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</si>
  <si>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</si>
  <si>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</si>
  <si>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</si>
  <si>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</si>
  <si>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</si>
  <si>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</si>
  <si>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</si>
  <si>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</si>
  <si>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</si>
  <si>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</si>
  <si>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</si>
  <si>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</si>
  <si>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</si>
  <si>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</si>
  <si>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</si>
  <si>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</si>
  <si>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</si>
  <si>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</si>
  <si>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</si>
  <si>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</si>
  <si>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</si>
  <si>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</si>
  <si>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</si>
  <si>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</si>
  <si>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</si>
  <si>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</si>
  <si>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</si>
  <si>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</si>
  <si>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</si>
  <si>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</si>
  <si>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</si>
  <si>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</si>
  <si>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</si>
  <si>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</si>
  <si>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</si>
  <si>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</si>
  <si>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</si>
  <si>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</si>
  <si>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</si>
  <si>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</si>
  <si>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</si>
  <si>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</si>
  <si>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</si>
  <si>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</si>
  <si>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</si>
  <si>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</si>
  <si>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</si>
  <si>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</si>
  <si>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</si>
  <si>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</si>
  <si>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</si>
  <si>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</si>
  <si>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</si>
  <si>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</si>
  <si>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</si>
  <si>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</si>
  <si>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</si>
  <si>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</si>
  <si>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</si>
  <si>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</si>
  <si>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</si>
  <si>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</si>
  <si>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</si>
  <si>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</si>
  <si>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</si>
  <si>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</si>
  <si>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</si>
  <si>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</si>
  <si>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</si>
  <si>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</si>
  <si>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</si>
  <si>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</si>
  <si>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</si>
  <si>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</si>
  <si>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</si>
  <si>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</si>
  <si>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</si>
  <si>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</si>
  <si>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</si>
  <si>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</si>
  <si>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</si>
  <si>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</si>
  <si>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</si>
  <si>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</si>
  <si>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</si>
  <si>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</si>
  <si>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</si>
  <si>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</si>
  <si>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</si>
  <si>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</si>
  <si>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</si>
  <si>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</si>
  <si>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</si>
  <si>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</si>
  <si>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</si>
  <si>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</si>
  <si>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</si>
  <si>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</si>
  <si>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</si>
  <si>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</si>
  <si>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</si>
  <si>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</si>
  <si>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</si>
  <si>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</si>
  <si>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</si>
  <si>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</si>
  <si>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</si>
  <si>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</si>
  <si>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</si>
  <si>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</si>
  <si>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</si>
  <si>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</si>
  <si>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</si>
  <si>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</si>
  <si>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</si>
  <si>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</si>
  <si>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</si>
  <si>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</si>
  <si>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</si>
  <si>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</si>
  <si>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</si>
  <si>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</si>
  <si>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</si>
  <si>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</si>
  <si>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</si>
  <si>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</si>
  <si>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</si>
  <si>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</si>
  <si>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</si>
  <si>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</si>
  <si>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</si>
  <si>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</si>
  <si>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</si>
  <si>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</si>
  <si>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</si>
  <si>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</si>
  <si>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</si>
  <si>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</si>
  <si>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</si>
  <si>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</si>
  <si>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</si>
  <si>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</si>
  <si>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</si>
  <si>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</si>
  <si>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</si>
  <si>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</si>
  <si>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</si>
  <si>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</si>
  <si>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</si>
  <si>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</si>
  <si>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</si>
  <si>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</si>
  <si>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</si>
  <si>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</si>
  <si>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</si>
  <si>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</si>
  <si>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</si>
  <si>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</si>
  <si>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</si>
  <si>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</si>
  <si>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</si>
  <si>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</si>
  <si>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</si>
  <si>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</si>
  <si>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</si>
  <si>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</si>
  <si>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</si>
  <si>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</si>
  <si>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</si>
  <si>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</si>
  <si>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</si>
  <si>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</si>
  <si>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</si>
  <si>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</si>
  <si>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</si>
  <si>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</si>
  <si>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</si>
  <si>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</si>
  <si>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</si>
  <si>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</si>
  <si>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</si>
  <si>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</si>
  <si>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</si>
  <si>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</si>
  <si>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</si>
  <si>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</si>
  <si>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</si>
  <si>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</si>
  <si>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</si>
  <si>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</si>
  <si>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</si>
  <si>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</si>
  <si>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</si>
  <si>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</si>
  <si>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</si>
  <si>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</si>
  <si>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</si>
  <si>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</si>
  <si>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</si>
  <si>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</si>
  <si>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</si>
  <si>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</si>
  <si>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</si>
  <si>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</si>
  <si>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</si>
  <si>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</si>
  <si>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</si>
  <si>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</si>
  <si>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</si>
  <si>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</si>
  <si>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</si>
  <si>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</si>
  <si>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</si>
  <si>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</si>
  <si>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</si>
  <si>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</si>
  <si>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</si>
  <si>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</si>
  <si>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</si>
  <si>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</si>
  <si>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</si>
  <si>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</si>
  <si>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</si>
  <si>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</si>
  <si>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</si>
  <si>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</si>
  <si>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</si>
  <si>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</si>
  <si>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</si>
  <si>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</si>
  <si>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</si>
  <si>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</si>
  <si>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</si>
  <si>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</si>
  <si>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</si>
  <si>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</si>
  <si>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</si>
  <si>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</si>
  <si>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</si>
  <si>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</si>
  <si>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</si>
  <si>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</si>
  <si>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</si>
  <si>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</si>
  <si>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</si>
  <si>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</si>
  <si>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</si>
  <si>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</si>
  <si>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</si>
  <si>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</si>
  <si>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</si>
  <si>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</si>
  <si>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</si>
  <si>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</si>
  <si>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</si>
  <si>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</si>
  <si>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</si>
  <si>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</si>
  <si>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</si>
  <si>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</si>
  <si>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</si>
  <si>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</si>
  <si>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</si>
  <si>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</si>
  <si>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</si>
  <si>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</si>
  <si>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</si>
  <si>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</si>
  <si>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</si>
  <si>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</si>
  <si>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</si>
  <si>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</si>
  <si>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</si>
  <si>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</si>
  <si>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</si>
  <si>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</si>
  <si>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</si>
  <si>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</si>
  <si>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</si>
  <si>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</si>
  <si>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</si>
  <si>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</si>
  <si>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</si>
  <si>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</si>
  <si>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</si>
  <si>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</si>
  <si>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</si>
  <si>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</si>
  <si>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</si>
  <si>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</si>
  <si>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</si>
  <si>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</si>
  <si>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</si>
  <si>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</si>
  <si>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</si>
  <si>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</si>
  <si>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</si>
  <si>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</si>
  <si>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</si>
  <si>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</si>
  <si>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</si>
  <si>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</si>
  <si>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</si>
  <si>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</si>
  <si>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</si>
  <si>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</si>
  <si>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</si>
  <si>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</si>
  <si>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</si>
  <si>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</si>
  <si>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</si>
  <si>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</si>
  <si>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</si>
  <si>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</si>
  <si>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</si>
  <si>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</si>
  <si>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</si>
  <si>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</si>
  <si>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</si>
  <si>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</si>
  <si>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</si>
  <si>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</si>
  <si>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</si>
  <si>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</si>
  <si>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</si>
  <si>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</si>
  <si>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</si>
  <si>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</si>
  <si>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</si>
  <si>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</si>
  <si>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</si>
  <si>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</si>
  <si>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</si>
  <si>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</si>
  <si>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</si>
  <si>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</si>
  <si>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</si>
  <si>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</si>
  <si>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</si>
  <si>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</si>
  <si>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</si>
  <si>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</si>
  <si>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</si>
  <si>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</si>
  <si>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</si>
  <si>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</si>
  <si>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</si>
  <si>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</si>
  <si>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</si>
  <si>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</si>
  <si>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</si>
  <si>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</si>
  <si>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</si>
  <si>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</si>
  <si>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</si>
  <si>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</si>
  <si>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</si>
  <si>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</si>
  <si>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</si>
  <si>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</si>
  <si>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</si>
  <si>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</si>
  <si>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</si>
  <si>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</si>
  <si>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</si>
  <si>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</si>
  <si>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</si>
  <si>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</si>
  <si>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</si>
  <si>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</si>
  <si>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</si>
  <si>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</si>
  <si>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</si>
  <si>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</si>
  <si>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</si>
  <si>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</si>
  <si>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</si>
  <si>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</si>
  <si>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</si>
  <si>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</si>
  <si>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</si>
  <si>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</si>
  <si>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</si>
  <si>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</si>
  <si>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</si>
  <si>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</si>
  <si>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</si>
  <si>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</si>
  <si>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</si>
  <si>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</si>
  <si>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</si>
  <si>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</si>
  <si>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</si>
  <si>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</si>
  <si>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</si>
  <si>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</si>
  <si>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</si>
  <si>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</si>
  <si>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</si>
  <si>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</si>
  <si>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</si>
  <si>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</si>
  <si>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</si>
  <si>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</si>
  <si>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</si>
  <si>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</si>
  <si>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</si>
  <si>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</si>
  <si>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</si>
  <si>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</si>
  <si>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</si>
  <si>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</si>
  <si>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</si>
  <si>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</si>
  <si>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</si>
  <si>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</si>
  <si>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</si>
  <si>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</si>
  <si>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</si>
  <si>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</si>
  <si>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</si>
  <si>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</si>
  <si>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</si>
  <si>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</si>
  <si>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</si>
  <si>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</si>
  <si>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</si>
  <si>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</si>
  <si>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</si>
  <si>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</si>
  <si>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</si>
  <si>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</si>
  <si>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</si>
  <si>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</si>
  <si>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</si>
  <si>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</si>
  <si>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</si>
  <si>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</si>
  <si>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</si>
  <si>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</si>
  <si>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</si>
  <si>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</si>
  <si>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</si>
  <si>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</si>
  <si>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</si>
  <si>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</si>
  <si>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</si>
  <si>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</si>
  <si>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</si>
  <si>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</si>
  <si>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</si>
  <si>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</si>
  <si>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</si>
  <si>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</si>
  <si>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</si>
  <si>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</si>
  <si>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</si>
  <si>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</si>
  <si>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</si>
  <si>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</si>
  <si>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</si>
  <si>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</si>
  <si>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</si>
  <si>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</si>
  <si>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</si>
  <si>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</si>
  <si>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</si>
  <si>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</si>
  <si>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</si>
  <si>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</si>
  <si>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</si>
  <si>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</si>
  <si>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</si>
  <si>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</si>
  <si>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</si>
  <si>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</si>
  <si>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</si>
  <si>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</si>
  <si>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</si>
  <si>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</si>
  <si>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</si>
  <si>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</si>
  <si>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</si>
  <si>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</si>
  <si>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</si>
  <si>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</si>
  <si>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</si>
  <si>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</si>
  <si>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</si>
  <si>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</si>
  <si>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</si>
  <si>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</si>
  <si>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</si>
  <si>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</si>
  <si>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</si>
  <si>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</si>
  <si>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</si>
  <si>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</si>
  <si>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</si>
  <si>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</si>
  <si>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</si>
  <si>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</si>
  <si>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</si>
  <si>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</si>
  <si>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</si>
  <si>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</si>
  <si>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</si>
  <si>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</si>
  <si>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</si>
  <si>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</si>
  <si>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</si>
  <si>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</si>
  <si>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</si>
  <si>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</si>
  <si>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</si>
  <si>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</si>
  <si>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</si>
  <si>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</si>
  <si>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</si>
  <si>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</si>
  <si>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</si>
  <si>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</si>
  <si>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</si>
  <si>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</si>
  <si>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</si>
  <si>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</si>
  <si>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</si>
  <si>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</si>
  <si>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</si>
  <si>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</si>
  <si>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</si>
  <si>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</si>
  <si>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</si>
  <si>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</si>
  <si>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</si>
  <si>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</si>
  <si>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</si>
  <si>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</si>
  <si>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</si>
  <si>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</si>
  <si>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</si>
  <si>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</si>
  <si>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</si>
  <si>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</si>
  <si>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</si>
  <si>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</si>
  <si>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</si>
  <si>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</si>
  <si>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</si>
  <si>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</si>
  <si>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</si>
  <si>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</si>
  <si>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</si>
  <si>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</si>
  <si>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</si>
  <si>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</si>
  <si>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</si>
  <si>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</si>
  <si>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</si>
  <si>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</si>
  <si>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</si>
  <si>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</si>
  <si>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</si>
  <si>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</si>
  <si>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</si>
  <si>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</si>
  <si>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</si>
  <si>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</si>
  <si>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</si>
  <si>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</si>
  <si>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</si>
  <si>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</si>
  <si>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</si>
  <si>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</si>
  <si>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</si>
  <si>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</si>
  <si>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</si>
  <si>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</si>
  <si>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</si>
  <si>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</si>
  <si>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</si>
  <si>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</si>
  <si>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</si>
  <si>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</si>
  <si>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</si>
  <si>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</si>
  <si>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</si>
  <si>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</si>
  <si>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</si>
  <si>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</si>
  <si>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</si>
  <si>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</si>
  <si>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</si>
  <si>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</si>
  <si>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</si>
  <si>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</si>
  <si>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</si>
  <si>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</si>
  <si>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</si>
  <si>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</si>
  <si>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</si>
  <si>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</si>
  <si>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</si>
  <si>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</si>
  <si>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</si>
  <si>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</si>
  <si>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</si>
  <si>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</si>
  <si>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</si>
  <si>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</si>
  <si>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</si>
  <si>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</si>
  <si>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</si>
  <si>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</si>
  <si>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</si>
  <si>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</si>
  <si>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</si>
  <si>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</si>
  <si>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</si>
  <si>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</si>
  <si>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</si>
  <si>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</si>
  <si>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</si>
  <si>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</si>
  <si>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</si>
  <si>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</si>
  <si>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</si>
  <si>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</si>
  <si>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</si>
  <si>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</si>
  <si>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</si>
  <si>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</si>
  <si>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</si>
  <si>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</si>
  <si>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</si>
  <si>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</si>
  <si>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</si>
  <si>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</si>
  <si>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</si>
  <si>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</si>
  <si>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</si>
  <si>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</si>
  <si>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</si>
  <si>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</si>
  <si>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</si>
  <si>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</si>
  <si>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</si>
  <si>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</si>
  <si>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</si>
  <si>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</si>
  <si>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</si>
  <si>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</si>
  <si>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</si>
  <si>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</si>
  <si>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</si>
  <si>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</si>
  <si>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</si>
  <si>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</si>
  <si>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</si>
  <si>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</si>
  <si>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</si>
  <si>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</si>
  <si>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</si>
  <si>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</si>
  <si>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</si>
  <si>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</si>
  <si>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</si>
  <si>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</si>
  <si>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</si>
  <si>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</si>
  <si>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</si>
  <si>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</si>
  <si>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</si>
  <si>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</si>
  <si>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</si>
  <si>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</si>
  <si>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</si>
  <si>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</si>
  <si>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</si>
  <si>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</si>
  <si>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</si>
  <si>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</si>
  <si>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</si>
  <si>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</si>
  <si>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</si>
  <si>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</si>
  <si>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</si>
  <si>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</si>
  <si>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</si>
  <si>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</si>
  <si>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</si>
  <si>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</si>
  <si>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</si>
  <si>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</si>
  <si>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</si>
  <si>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</si>
  <si>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</si>
  <si>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</si>
  <si>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</si>
  <si>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</si>
  <si>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</si>
  <si>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</si>
  <si>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</si>
  <si>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</si>
  <si>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</si>
  <si>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</si>
  <si>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</si>
  <si>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</si>
  <si>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</si>
  <si>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</si>
  <si>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</si>
  <si>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</si>
  <si>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</si>
  <si>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</si>
  <si>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</si>
  <si>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</si>
  <si>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</si>
  <si>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</si>
  <si>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</si>
  <si>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</si>
  <si>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</si>
  <si>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</si>
  <si>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</si>
  <si>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</si>
  <si>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</si>
  <si>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</si>
  <si>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</si>
  <si>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</si>
  <si>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</si>
  <si>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</si>
  <si>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</si>
  <si>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</si>
  <si>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</si>
  <si>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</si>
  <si>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</si>
  <si>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</si>
  <si>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</si>
  <si>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</si>
  <si>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</si>
  <si>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</si>
  <si>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</si>
  <si>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</si>
  <si>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</si>
  <si>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</si>
  <si>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</si>
  <si>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</si>
  <si>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</si>
  <si>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</si>
  <si>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</si>
  <si>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</si>
  <si>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</si>
  <si>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</si>
  <si>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</si>
  <si>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</si>
  <si>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</si>
  <si>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</si>
  <si>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</si>
  <si>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</si>
  <si>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</si>
  <si>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</si>
  <si>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</si>
  <si>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</si>
  <si>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</si>
  <si>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</si>
  <si>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</si>
  <si>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</si>
  <si>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</si>
  <si>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</si>
  <si>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</si>
  <si>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</si>
  <si>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</si>
  <si>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</si>
  <si>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</si>
  <si>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</si>
  <si>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</si>
  <si>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</si>
  <si>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</si>
  <si>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</si>
  <si>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</si>
  <si>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</si>
  <si>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</si>
  <si>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</si>
  <si>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</si>
  <si>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</si>
  <si>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</si>
  <si>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</si>
  <si>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</si>
  <si>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</si>
  <si>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</si>
  <si>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</si>
  <si>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</si>
  <si>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</si>
  <si>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</si>
  <si>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</si>
  <si>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</si>
  <si>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</si>
  <si>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</si>
  <si>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</si>
  <si>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</si>
  <si>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</si>
  <si>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</si>
  <si>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</si>
  <si>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</si>
  <si>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</si>
  <si>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</si>
  <si>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</si>
  <si>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</si>
  <si>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</si>
  <si>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</si>
  <si>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</si>
  <si>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</si>
  <si>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</si>
  <si>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</si>
  <si>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</si>
  <si>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</si>
  <si>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</si>
  <si>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</si>
  <si>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</si>
  <si>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</si>
  <si>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</si>
  <si>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</si>
  <si>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</si>
  <si>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</si>
  <si>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</si>
  <si>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</si>
  <si>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</si>
  <si>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</si>
  <si>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</si>
  <si>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</si>
  <si>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</si>
  <si>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</si>
  <si>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</si>
  <si>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</si>
  <si>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</si>
  <si>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</si>
  <si>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</si>
  <si>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</si>
  <si>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</si>
  <si>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</si>
  <si>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</si>
  <si>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</si>
  <si>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</si>
  <si>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</si>
  <si>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</si>
  <si>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</si>
  <si>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</si>
  <si>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</si>
  <si>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</si>
  <si>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</si>
  <si>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</si>
  <si>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</si>
  <si>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</si>
  <si>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</si>
  <si>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</si>
  <si>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</si>
  <si>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</si>
  <si>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</si>
  <si>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</si>
  <si>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</si>
  <si>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</si>
  <si>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</si>
  <si>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</si>
  <si>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</si>
  <si>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</si>
  <si>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</si>
  <si>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</si>
  <si>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</si>
  <si>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</si>
  <si>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</si>
  <si>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</si>
  <si>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</si>
  <si>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</si>
  <si>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</si>
  <si>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</si>
  <si>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</si>
  <si>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</si>
  <si>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</si>
  <si>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</si>
  <si>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</si>
  <si>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</si>
  <si>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</si>
  <si>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</si>
  <si>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</si>
  <si>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</si>
  <si>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</si>
  <si>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</si>
  <si>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</si>
  <si>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</si>
  <si>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</si>
  <si>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</si>
  <si>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</si>
  <si>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</si>
  <si>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</si>
  <si>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</si>
  <si>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</si>
  <si>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</si>
  <si>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</si>
  <si>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</si>
  <si>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</si>
  <si>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</si>
  <si>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</si>
  <si>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</si>
  <si>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</si>
  <si>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</si>
  <si>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</si>
  <si>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</si>
  <si>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</si>
  <si>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</si>
  <si>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</si>
  <si>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</si>
  <si>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</si>
  <si>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</si>
  <si>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</si>
  <si>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</si>
  <si>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</si>
  <si>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</si>
  <si>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</si>
  <si>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</si>
  <si>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</si>
  <si>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</si>
  <si>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</si>
  <si>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</si>
  <si>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</si>
  <si>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</si>
  <si>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</si>
  <si>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</si>
  <si>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</si>
  <si>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</si>
  <si>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</si>
  <si>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</si>
  <si>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</si>
  <si>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</si>
  <si>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</si>
  <si>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</si>
  <si>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</si>
  <si>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</si>
  <si>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</si>
  <si>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</si>
  <si>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</si>
  <si>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</si>
  <si>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</si>
  <si>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</si>
  <si>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</si>
  <si>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</si>
  <si>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</si>
  <si>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</si>
  <si>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</si>
  <si>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</si>
  <si>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</si>
  <si>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</si>
  <si>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</si>
  <si>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</si>
  <si>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</si>
  <si>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</si>
  <si>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</si>
  <si>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</si>
  <si>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</si>
  <si>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</si>
  <si>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</si>
  <si>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</si>
  <si>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</si>
  <si>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</si>
  <si>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</si>
  <si>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</si>
  <si>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</si>
  <si>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</si>
  <si>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</si>
  <si>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</si>
  <si>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</si>
  <si>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</si>
  <si>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</si>
  <si>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</si>
  <si>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</si>
  <si>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</si>
  <si>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</si>
  <si>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</si>
  <si>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</si>
  <si>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</si>
  <si>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</si>
  <si>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</si>
  <si>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</si>
  <si>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</si>
  <si>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</si>
  <si>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</si>
  <si>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</si>
  <si>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</si>
  <si>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</si>
  <si>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</si>
  <si>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</si>
  <si>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</si>
  <si>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</si>
  <si>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</si>
  <si>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</si>
  <si>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</si>
  <si>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</si>
  <si>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</si>
  <si>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</si>
  <si>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</si>
  <si>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</si>
  <si>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</si>
  <si>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</si>
  <si>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</si>
  <si>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</si>
  <si>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</si>
  <si>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</si>
  <si>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</si>
  <si>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</si>
  <si>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</si>
  <si>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</si>
  <si>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</si>
  <si>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</si>
  <si>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</si>
  <si>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</si>
  <si>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</si>
  <si>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</si>
  <si>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</si>
  <si>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</si>
  <si>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</si>
  <si>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</si>
  <si>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</si>
  <si>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</si>
  <si>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</si>
  <si>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</si>
  <si>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</si>
  <si>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</si>
  <si>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</si>
  <si>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</si>
  <si>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</si>
  <si>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</si>
  <si>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</si>
  <si>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</si>
  <si>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</si>
  <si>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</si>
  <si>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</si>
  <si>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</si>
  <si>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</si>
  <si>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</si>
  <si>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</si>
  <si>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</si>
  <si>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</si>
  <si>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</si>
  <si>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</si>
  <si>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</si>
  <si>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</si>
  <si>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</si>
  <si>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</si>
  <si>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</si>
  <si>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</si>
  <si>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</si>
  <si>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</si>
  <si>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</si>
  <si>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</si>
  <si>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</si>
  <si>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</si>
  <si>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</si>
  <si>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</si>
  <si>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</si>
  <si>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</si>
  <si>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</si>
  <si>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</si>
  <si>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</si>
  <si>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</si>
  <si>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</si>
  <si>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</si>
  <si>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</si>
  <si>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</si>
  <si>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</si>
  <si>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</si>
  <si>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</si>
  <si>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</si>
  <si>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</si>
  <si>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</si>
  <si>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</si>
  <si>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</si>
  <si>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</si>
  <si>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</si>
  <si>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</si>
  <si>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</si>
  <si>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</si>
  <si>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</si>
  <si>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</si>
  <si>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</si>
  <si>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</si>
  <si>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</si>
  <si>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</si>
  <si>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</si>
  <si>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</si>
  <si>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</si>
  <si>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</si>
  <si>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</si>
  <si>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</si>
  <si>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</si>
  <si>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</si>
  <si>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</si>
  <si>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</si>
  <si>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</si>
  <si>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</si>
  <si>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</si>
  <si>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</si>
  <si>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</si>
  <si>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</si>
  <si>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</si>
  <si>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</si>
  <si>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</si>
  <si>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</si>
  <si>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</si>
  <si>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</si>
  <si>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</si>
  <si>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</si>
  <si>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</si>
  <si>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</si>
  <si>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</si>
  <si>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</si>
  <si>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</si>
  <si>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</si>
  <si>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</si>
  <si>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</si>
  <si>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</si>
  <si>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</si>
  <si>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</si>
  <si>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</si>
  <si>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</si>
  <si>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</si>
  <si>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</si>
  <si>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</si>
  <si>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</si>
  <si>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</si>
  <si>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</si>
  <si>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</si>
  <si>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</si>
  <si>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</si>
  <si>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</si>
  <si>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</si>
  <si>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</si>
  <si>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</si>
  <si>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</si>
  <si>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</si>
  <si>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</si>
  <si>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</si>
  <si>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</si>
  <si>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</si>
  <si>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</si>
  <si>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</si>
  <si>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</si>
  <si>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</si>
  <si>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</si>
  <si>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</si>
  <si>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</si>
  <si>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</si>
  <si>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</si>
  <si>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</si>
  <si>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</si>
  <si>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</si>
  <si>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</si>
  <si>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</si>
  <si>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</si>
  <si>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</si>
  <si>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</si>
  <si>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</si>
  <si>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</si>
  <si>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</si>
  <si>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</si>
  <si>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</si>
  <si>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</si>
  <si>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</si>
  <si>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</si>
  <si>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</si>
  <si>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</si>
  <si>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</si>
  <si>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</si>
  <si>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</si>
  <si>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</si>
  <si>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</si>
  <si>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</si>
  <si>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</si>
  <si>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</si>
  <si>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</si>
  <si>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</si>
  <si>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</si>
  <si>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</si>
  <si>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</si>
  <si>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</si>
  <si>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</si>
  <si>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</si>
  <si>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</si>
  <si>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</si>
  <si>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</si>
  <si>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</si>
  <si>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</si>
  <si>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</si>
  <si>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</si>
  <si>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</si>
  <si>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</si>
  <si>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</si>
  <si>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</si>
  <si>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</si>
  <si>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</si>
  <si>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</si>
  <si>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</si>
  <si>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</si>
  <si>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</si>
  <si>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</si>
  <si>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</si>
  <si>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</si>
  <si>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</si>
  <si>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</si>
  <si>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</si>
  <si>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</si>
  <si>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</si>
  <si>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</si>
  <si>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</si>
  <si>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</si>
  <si>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</si>
  <si>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</si>
  <si>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</si>
  <si>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</si>
  <si>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</si>
  <si>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</si>
  <si>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</si>
  <si>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</si>
  <si>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</si>
  <si>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</si>
  <si>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</si>
  <si>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</si>
  <si>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</si>
  <si>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</si>
  <si>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</si>
  <si>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</si>
  <si>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</si>
  <si>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</si>
  <si>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</si>
  <si>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</si>
  <si>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</si>
  <si>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</si>
  <si>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</si>
  <si>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</si>
  <si>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</si>
  <si>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</si>
  <si>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</si>
  <si>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</si>
  <si>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</si>
  <si>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</si>
  <si>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</si>
  <si>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</si>
  <si>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</si>
  <si>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</si>
  <si>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</si>
  <si>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</si>
  <si>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</si>
  <si>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</si>
  <si>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</si>
  <si>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</si>
  <si>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</si>
  <si>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</si>
  <si>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</si>
  <si>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</si>
  <si>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</si>
  <si>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</si>
  <si>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</si>
  <si>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</si>
  <si>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</si>
  <si>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</si>
  <si>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</si>
  <si>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</si>
  <si>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</si>
  <si>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</si>
  <si>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</si>
  <si>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</si>
  <si>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</si>
  <si>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</si>
  <si>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</si>
  <si>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</si>
  <si>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</si>
  <si>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</si>
  <si>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</si>
  <si>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</si>
  <si>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</si>
  <si>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</si>
  <si>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</si>
  <si>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</si>
  <si>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</si>
  <si>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</si>
  <si>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</si>
  <si>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</si>
  <si>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</si>
  <si>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</si>
  <si>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</si>
  <si>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</si>
  <si>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</si>
  <si>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</si>
  <si>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</si>
  <si>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</si>
  <si>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</si>
  <si>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</si>
  <si>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</si>
  <si>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</si>
  <si>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</si>
  <si>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</si>
  <si>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</si>
  <si>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</si>
  <si>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</si>
  <si>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</si>
  <si>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</si>
  <si>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</si>
  <si>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</si>
  <si>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</si>
  <si>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</si>
  <si>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</si>
  <si>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</si>
  <si>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</si>
  <si>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</si>
  <si>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</si>
  <si>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</si>
  <si>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</si>
  <si>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</si>
  <si>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</si>
  <si>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</si>
  <si>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</si>
  <si>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</si>
  <si>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</si>
  <si>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</si>
  <si>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</si>
  <si>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</si>
  <si>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</si>
  <si>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</si>
  <si>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</si>
  <si>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</si>
  <si>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</si>
  <si>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</si>
  <si>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</si>
  <si>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</si>
  <si>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</si>
  <si>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</si>
  <si>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</si>
  <si>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</si>
  <si>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</si>
  <si>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</si>
  <si>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</si>
  <si>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</si>
  <si>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</si>
  <si>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</si>
  <si>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</si>
  <si>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</si>
  <si>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</si>
  <si>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</si>
  <si>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</si>
  <si>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</si>
  <si>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</si>
  <si>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</si>
  <si>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</si>
  <si>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</si>
  <si>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</si>
  <si>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</si>
  <si>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</si>
  <si>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</si>
  <si>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</si>
  <si>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</si>
  <si>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</si>
  <si>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</si>
  <si>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</si>
  <si>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</si>
  <si>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</si>
  <si>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</si>
  <si>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</si>
  <si>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</si>
  <si>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</si>
  <si>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</si>
  <si>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</si>
  <si>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</si>
  <si>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</si>
  <si>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</si>
  <si>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</si>
  <si>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</si>
  <si>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</si>
  <si>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</si>
  <si>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</si>
  <si>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</si>
  <si>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</si>
  <si>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</si>
  <si>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</si>
  <si>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</si>
  <si>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</si>
  <si>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</si>
  <si>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</si>
  <si>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</si>
  <si>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</si>
  <si>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</si>
  <si>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</si>
  <si>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</si>
  <si>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</si>
  <si>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</si>
  <si>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</si>
  <si>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</si>
  <si>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</si>
  <si>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</si>
  <si>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</si>
  <si>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</si>
  <si>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</si>
  <si>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</si>
  <si>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</si>
  <si>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</si>
  <si>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</si>
  <si>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</si>
  <si>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</si>
  <si>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</si>
  <si>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</si>
  <si>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</si>
  <si>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</si>
  <si>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</si>
  <si>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</si>
  <si>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</si>
  <si>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</si>
  <si>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</si>
  <si>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</si>
  <si>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</si>
  <si>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</si>
  <si>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</si>
  <si>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</si>
  <si>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</si>
  <si>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</si>
  <si>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</si>
  <si>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</si>
  <si>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</si>
  <si>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</si>
  <si>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</si>
  <si>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</si>
  <si>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</si>
  <si>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</si>
  <si>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</si>
  <si>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</si>
  <si>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</si>
  <si>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</si>
  <si>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</si>
  <si>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</si>
  <si>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</si>
  <si>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</si>
  <si>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</si>
  <si>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</si>
  <si>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</si>
  <si>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</si>
  <si>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</si>
  <si>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</si>
  <si>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</si>
  <si>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</si>
  <si>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</si>
  <si>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</si>
  <si>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</si>
  <si>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</si>
  <si>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</si>
  <si>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</si>
  <si>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</si>
  <si>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</si>
  <si>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</si>
  <si>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</si>
  <si>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</si>
  <si>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</si>
  <si>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</si>
  <si>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</si>
  <si>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</si>
  <si>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</si>
  <si>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</si>
  <si>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</si>
  <si>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</si>
  <si>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</si>
  <si>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</si>
  <si>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</si>
  <si>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</si>
  <si>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</si>
  <si>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</si>
  <si>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</si>
  <si>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</si>
  <si>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</si>
  <si>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</si>
  <si>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</si>
  <si>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</si>
  <si>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</si>
  <si>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</si>
  <si>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</si>
  <si>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</si>
  <si>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</si>
  <si>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</si>
  <si>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</si>
  <si>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</si>
  <si>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</si>
  <si>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</si>
  <si>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</si>
  <si>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</si>
  <si>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</si>
  <si>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</si>
  <si>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</si>
  <si>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</si>
  <si>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</si>
  <si>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</si>
  <si>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</si>
  <si>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</si>
  <si>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</si>
  <si>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</si>
  <si>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</si>
  <si>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</si>
  <si>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</si>
  <si>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</si>
  <si>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</si>
  <si>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</si>
  <si>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</si>
  <si>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</si>
  <si>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</si>
  <si>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</si>
  <si>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</si>
  <si>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</si>
  <si>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</si>
  <si>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</si>
  <si>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</si>
  <si>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</si>
  <si>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</si>
  <si>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</si>
  <si>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</si>
  <si>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</si>
  <si>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</si>
  <si>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</si>
  <si>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</si>
  <si>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</si>
  <si>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</si>
  <si>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</si>
  <si>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</si>
  <si>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</si>
  <si>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</si>
  <si>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</si>
  <si>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</si>
  <si>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</si>
  <si>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</si>
  <si>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</si>
  <si>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</si>
  <si>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</si>
  <si>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</si>
  <si>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</si>
  <si>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</si>
  <si>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</si>
  <si>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</si>
  <si>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</si>
  <si>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</si>
  <si>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</si>
  <si>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</si>
  <si>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</si>
  <si>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</si>
  <si>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</si>
  <si>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</si>
  <si>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</si>
  <si>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</si>
  <si>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</si>
  <si>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</si>
  <si>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</si>
  <si>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</si>
  <si>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</si>
  <si>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</si>
  <si>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</si>
  <si>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</si>
  <si>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</si>
  <si>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</si>
  <si>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</si>
  <si>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</si>
  <si>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</si>
  <si>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</si>
  <si>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</si>
  <si>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</si>
  <si>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</si>
  <si>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</si>
  <si>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</si>
  <si>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</si>
  <si>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</si>
  <si>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</si>
  <si>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</si>
  <si>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</si>
  <si>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</si>
  <si>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</si>
  <si>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</si>
  <si>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</si>
  <si>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</si>
  <si>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</si>
  <si>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</si>
  <si>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</si>
  <si>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</si>
  <si>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</si>
  <si>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</si>
  <si>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</si>
  <si>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</si>
  <si>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</si>
  <si>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</si>
  <si>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</si>
  <si>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</si>
  <si>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</si>
  <si>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</si>
  <si>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</si>
  <si>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</si>
  <si>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</si>
  <si>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</si>
  <si>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</si>
  <si>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</si>
  <si>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</si>
  <si>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</si>
  <si>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</si>
  <si>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</si>
  <si>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</si>
  <si>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</si>
  <si>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</si>
  <si>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</si>
  <si>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</si>
  <si>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</si>
  <si>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</si>
  <si>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</si>
  <si>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</si>
  <si>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</si>
  <si>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</si>
  <si>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</si>
  <si>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</si>
  <si>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</si>
  <si>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</si>
  <si>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</si>
  <si>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</si>
  <si>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</si>
  <si>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</si>
  <si>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</si>
  <si>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</si>
  <si>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</si>
  <si>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</si>
  <si>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</si>
  <si>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</si>
  <si>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</si>
  <si>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</si>
  <si>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</si>
  <si>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</si>
  <si>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</si>
  <si>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</si>
  <si>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</si>
  <si>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</si>
  <si>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</si>
  <si>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</si>
  <si>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</si>
  <si>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</si>
  <si>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</si>
  <si>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</si>
  <si>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</si>
  <si>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</si>
  <si>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</si>
  <si>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</si>
  <si>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</si>
  <si>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</si>
  <si>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</si>
  <si>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</si>
  <si>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</si>
  <si>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</si>
  <si>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</si>
  <si>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</si>
  <si>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</si>
  <si>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</si>
  <si>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</si>
  <si>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</si>
  <si>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</si>
  <si>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</si>
  <si>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</si>
  <si>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</si>
  <si>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</si>
  <si>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</si>
  <si>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</si>
  <si>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</si>
  <si>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</si>
  <si>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</si>
  <si>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</si>
  <si>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</si>
  <si>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</si>
  <si>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</si>
  <si>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</si>
  <si>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</si>
  <si>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</si>
  <si>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</si>
  <si>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</si>
  <si>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</si>
  <si>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</si>
  <si>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</si>
  <si>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</si>
  <si>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</si>
  <si>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</si>
  <si>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</si>
  <si>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</si>
  <si>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</si>
  <si>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</si>
  <si>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</si>
  <si>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</si>
  <si>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</si>
  <si>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</si>
  <si>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</si>
  <si>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</si>
  <si>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</si>
  <si>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</si>
  <si>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</si>
  <si>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</si>
  <si>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</si>
  <si>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</si>
  <si>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</si>
  <si>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</si>
  <si>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</si>
  <si>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</si>
  <si>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</si>
  <si>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</si>
  <si>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</si>
  <si>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</si>
  <si>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</si>
  <si>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</si>
  <si>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</si>
  <si>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</si>
  <si>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</si>
  <si>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</si>
  <si>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</si>
  <si>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</si>
  <si>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</si>
  <si>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</si>
  <si>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</si>
  <si>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</si>
  <si>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</si>
  <si>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</si>
  <si>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</si>
  <si>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</si>
  <si>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</si>
  <si>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</si>
  <si>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</si>
  <si>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</si>
  <si>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</si>
  <si>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</si>
  <si>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</si>
  <si>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</si>
  <si>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</si>
  <si>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</si>
  <si>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</si>
  <si>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</si>
  <si>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</si>
  <si>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</si>
  <si>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</si>
  <si>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</si>
  <si>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</si>
  <si>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</si>
  <si>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</si>
  <si>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</si>
  <si>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</si>
  <si>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</si>
  <si>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</si>
  <si>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</si>
  <si>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</si>
  <si>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</si>
  <si>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</si>
  <si>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</si>
  <si>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</si>
  <si>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</si>
  <si>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</si>
  <si>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</si>
  <si>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</si>
  <si>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</si>
  <si>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</si>
  <si>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</si>
  <si>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</si>
  <si>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</si>
  <si>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</si>
  <si>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</si>
  <si>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</si>
  <si>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</si>
  <si>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</si>
  <si>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</si>
  <si>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</si>
  <si>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</si>
  <si>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</si>
  <si>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</si>
  <si>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</si>
  <si>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</si>
  <si>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</si>
  <si>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</si>
  <si>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</si>
  <si>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</si>
  <si>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</si>
  <si>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</si>
  <si>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</si>
  <si>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</si>
  <si>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</si>
  <si>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</si>
  <si>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</si>
  <si>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</si>
  <si>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</si>
  <si>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</si>
  <si>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</si>
  <si>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</si>
  <si>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</si>
  <si>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</si>
  <si>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</si>
  <si>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</si>
  <si>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</si>
  <si>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</si>
  <si>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</si>
  <si>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</si>
  <si>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</si>
  <si>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</si>
  <si>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</si>
  <si>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</si>
  <si>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</si>
  <si>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</si>
  <si>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</si>
  <si>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</si>
  <si>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</si>
  <si>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</si>
  <si>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</si>
  <si>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</si>
  <si>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</si>
  <si>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</si>
  <si>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</si>
  <si>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</si>
  <si>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</si>
  <si>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</si>
  <si>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</si>
  <si>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</si>
  <si>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</si>
  <si>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</si>
  <si>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</si>
  <si>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</si>
  <si>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</si>
  <si>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</si>
  <si>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</si>
  <si>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</si>
  <si>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</si>
  <si>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</si>
  <si>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</si>
  <si>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</si>
  <si>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</si>
  <si>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</si>
  <si>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</si>
  <si>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</si>
  <si>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</si>
  <si>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</si>
  <si>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</si>
  <si>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</si>
  <si>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</si>
  <si>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</si>
  <si>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</si>
  <si>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</si>
  <si>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</si>
  <si>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</si>
  <si>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</si>
  <si>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</si>
  <si>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</si>
  <si>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</si>
  <si>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</si>
  <si>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</si>
  <si>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</si>
  <si>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</si>
  <si>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</si>
  <si>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</si>
  <si>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</si>
  <si>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</si>
  <si>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</si>
  <si>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</si>
  <si>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</si>
  <si>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</si>
  <si>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</si>
  <si>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</si>
  <si>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</si>
  <si>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</si>
  <si>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</si>
  <si>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</si>
  <si>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</si>
  <si>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</si>
  <si>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</si>
  <si>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</si>
  <si>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</si>
  <si>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</si>
  <si>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</si>
  <si>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</si>
  <si>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</si>
  <si>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</si>
  <si>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</si>
  <si>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</si>
  <si>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</si>
  <si>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</si>
  <si>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</si>
  <si>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</si>
  <si>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</si>
  <si>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</si>
  <si>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</si>
  <si>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</si>
  <si>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</si>
  <si>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</si>
  <si>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</si>
  <si>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</si>
  <si>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</si>
  <si>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</si>
  <si>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</si>
  <si>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</si>
  <si>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</si>
  <si>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</si>
  <si>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</si>
  <si>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</si>
  <si>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</si>
  <si>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</si>
  <si>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</si>
  <si>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</si>
  <si>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</si>
  <si>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</si>
  <si>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</si>
  <si>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</si>
  <si>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</si>
  <si>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</si>
  <si>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</si>
  <si>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</si>
  <si>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</si>
  <si>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</si>
  <si>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</si>
  <si>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</si>
  <si>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</si>
  <si>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</si>
  <si>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</si>
  <si>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</si>
  <si>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</si>
  <si>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</si>
  <si>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</si>
  <si>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</si>
  <si>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</si>
  <si>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</si>
  <si>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</si>
  <si>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</si>
  <si>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</si>
  <si>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</si>
  <si>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</si>
  <si>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</si>
  <si>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</si>
  <si>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</si>
  <si>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</si>
  <si>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</si>
  <si>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</si>
  <si>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</si>
  <si>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</si>
  <si>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</si>
  <si>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</si>
  <si>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</si>
  <si>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</si>
  <si>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</si>
  <si>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</si>
  <si>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</si>
  <si>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</si>
  <si>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</si>
  <si>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</si>
  <si>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</si>
  <si>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</si>
  <si>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</si>
  <si>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</si>
  <si>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</si>
  <si>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</si>
  <si>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</si>
  <si>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</si>
  <si>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</si>
  <si>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</si>
  <si>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</si>
  <si>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</si>
  <si>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</si>
  <si>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</si>
  <si>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</si>
  <si>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</si>
  <si>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</si>
  <si>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</si>
  <si>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</si>
  <si>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</si>
  <si>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</si>
  <si>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</si>
  <si>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</si>
  <si>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</si>
  <si>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</si>
  <si>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</si>
  <si>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</si>
  <si>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</si>
  <si>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</si>
  <si>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</si>
  <si>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</si>
  <si>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</si>
  <si>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</si>
  <si>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</si>
  <si>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</si>
  <si>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</si>
  <si>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</si>
  <si>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</si>
  <si>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</si>
  <si>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</si>
  <si>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</si>
  <si>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</si>
  <si>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</si>
  <si>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</si>
  <si>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</si>
  <si>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</si>
  <si>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</si>
  <si>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</si>
  <si>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</si>
  <si>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</si>
  <si>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</si>
  <si>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</si>
  <si>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</si>
  <si>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</si>
  <si>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</si>
  <si>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</si>
  <si>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</si>
  <si>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</si>
  <si>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</si>
  <si>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</si>
  <si>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</si>
  <si>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</si>
  <si>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</si>
  <si>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</si>
  <si>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</si>
  <si>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</si>
  <si>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</si>
  <si>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</si>
  <si>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</si>
  <si>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</si>
  <si>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</si>
  <si>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</si>
  <si>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</si>
  <si>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</si>
  <si>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</si>
  <si>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</si>
  <si>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</si>
  <si>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</si>
  <si>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</si>
  <si>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</si>
  <si>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</si>
  <si>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</si>
  <si>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</si>
  <si>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</si>
  <si>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</si>
  <si>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</si>
  <si>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</si>
  <si>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</si>
  <si>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</si>
  <si>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</si>
  <si>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</si>
  <si>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</si>
  <si>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</si>
  <si>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</si>
  <si>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</si>
  <si>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</si>
  <si>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</si>
  <si>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</si>
  <si>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</si>
  <si>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</si>
  <si>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</si>
  <si>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</si>
  <si>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</si>
  <si>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</si>
  <si>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</si>
  <si>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</si>
  <si>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</si>
  <si>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</si>
  <si>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</si>
  <si>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</si>
  <si>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</si>
  <si>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</si>
  <si>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</si>
  <si>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</si>
  <si>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</si>
  <si>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</si>
  <si>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</si>
  <si>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</si>
  <si>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</si>
  <si>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</si>
  <si>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</si>
  <si>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</si>
  <si>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</si>
  <si>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</si>
  <si>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</si>
  <si>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</si>
  <si>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</si>
  <si>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</si>
  <si>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</si>
  <si>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</si>
  <si>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</si>
  <si>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</si>
  <si>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</si>
  <si>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</si>
  <si>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</si>
  <si>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</si>
  <si>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</si>
  <si>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</si>
  <si>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</si>
  <si>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</si>
  <si>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</si>
  <si>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</si>
  <si>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</si>
  <si>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</si>
  <si>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</si>
  <si>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</si>
  <si>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</si>
  <si>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</si>
  <si>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</si>
  <si>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</si>
  <si>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</si>
  <si>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</si>
  <si>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</si>
  <si>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</si>
  <si>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</si>
  <si>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</si>
  <si>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</si>
  <si>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</si>
  <si>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</si>
  <si>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</si>
  <si>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</si>
  <si>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</si>
  <si>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</si>
  <si>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</si>
  <si>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</si>
  <si>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</si>
  <si>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</si>
  <si>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</si>
  <si>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</si>
  <si>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</si>
  <si>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</si>
  <si>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</si>
  <si>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</si>
  <si>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</si>
  <si>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</si>
  <si>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</si>
  <si>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</si>
  <si>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</si>
  <si>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</si>
  <si>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</si>
  <si>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</si>
  <si>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</si>
  <si>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</si>
  <si>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</si>
  <si>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</si>
  <si>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</si>
  <si>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</si>
  <si>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</si>
  <si>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</si>
  <si>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</si>
  <si>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</si>
  <si>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</si>
  <si>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</si>
  <si>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</si>
  <si>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</si>
  <si>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</si>
  <si>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</si>
  <si>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</si>
  <si>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</si>
  <si>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</si>
  <si>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</si>
  <si>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</si>
  <si>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</si>
  <si>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</si>
  <si>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</si>
  <si>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</si>
  <si>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</si>
  <si>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</si>
  <si>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</si>
  <si>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</si>
  <si>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</si>
  <si>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</si>
  <si>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</si>
  <si>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</si>
  <si>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</si>
  <si>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</si>
  <si>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</si>
  <si>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</si>
  <si>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</si>
  <si>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</si>
  <si>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</si>
  <si>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</si>
  <si>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</si>
  <si>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</si>
  <si>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</si>
  <si>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</si>
  <si>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</si>
  <si>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</si>
  <si>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</si>
  <si>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</si>
  <si>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</si>
  <si>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</si>
  <si>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</si>
  <si>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</si>
  <si>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</si>
  <si>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</si>
  <si>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</si>
  <si>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</si>
  <si>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</si>
  <si>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</si>
  <si>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</si>
  <si>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</si>
  <si>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</si>
  <si>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</si>
  <si>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</si>
  <si>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</si>
  <si>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</si>
  <si>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</si>
  <si>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</si>
  <si>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</si>
  <si>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</si>
  <si>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</si>
  <si>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</si>
  <si>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</si>
  <si>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</si>
  <si>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</si>
  <si>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</si>
  <si>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</si>
  <si>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</si>
  <si>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</si>
  <si>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</si>
  <si>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</si>
  <si>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</si>
  <si>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</si>
  <si>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</si>
  <si>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</si>
  <si>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</si>
  <si>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</si>
  <si>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</si>
  <si>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</si>
  <si>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</si>
  <si>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</si>
  <si>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</si>
  <si>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</si>
  <si>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</si>
  <si>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</si>
  <si>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</si>
  <si>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</si>
  <si>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</si>
  <si>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</si>
  <si>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</si>
  <si>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</si>
  <si>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</si>
  <si>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</si>
  <si>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</si>
  <si>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</si>
  <si>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</si>
  <si>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</si>
  <si>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</si>
  <si>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</si>
  <si>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</si>
  <si>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</si>
  <si>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</si>
  <si>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</si>
  <si>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</si>
  <si>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</si>
  <si>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</si>
  <si>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</si>
  <si>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</si>
  <si>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</si>
  <si>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</si>
  <si>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</si>
  <si>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</si>
  <si>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</si>
  <si>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</si>
  <si>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</si>
  <si>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</si>
  <si>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</si>
  <si>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</si>
  <si>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</si>
  <si>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</si>
  <si>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</si>
  <si>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</si>
  <si>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</si>
  <si>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</si>
  <si>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</si>
  <si>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</si>
  <si>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</si>
  <si>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</si>
  <si>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</si>
  <si>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</si>
  <si>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</si>
  <si>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</si>
  <si>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</si>
  <si>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</si>
  <si>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</si>
  <si>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</si>
  <si>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</si>
  <si>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</si>
  <si>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</si>
  <si>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</si>
  <si>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</si>
  <si>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</si>
  <si>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</si>
  <si>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</si>
  <si>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</si>
  <si>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</si>
  <si>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</si>
  <si>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</si>
  <si>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</si>
  <si>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</si>
  <si>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</si>
  <si>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</si>
  <si>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</si>
  <si>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</si>
  <si>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</si>
  <si>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</si>
  <si>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</si>
  <si>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</si>
  <si>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</si>
  <si>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</si>
  <si>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</si>
  <si>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</si>
  <si>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</si>
  <si>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</si>
  <si>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</si>
  <si>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</si>
  <si>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</si>
  <si>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</si>
  <si>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</si>
  <si>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</si>
  <si>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</si>
  <si>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</si>
  <si>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</si>
  <si>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</si>
  <si>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</si>
  <si>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</si>
  <si>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</si>
  <si>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</si>
  <si>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</si>
  <si>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</si>
  <si>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</si>
  <si>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</si>
  <si>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</si>
  <si>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</si>
  <si>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</si>
  <si>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</si>
  <si>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</si>
  <si>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</si>
  <si>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</si>
  <si>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</si>
  <si>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</si>
  <si>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</si>
  <si>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</si>
  <si>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</si>
  <si>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</si>
  <si>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</si>
  <si>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</si>
  <si>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</si>
  <si>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</si>
  <si>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</si>
  <si>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</si>
  <si>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</si>
  <si>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</si>
  <si>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</si>
  <si>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</si>
  <si>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</si>
  <si>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</si>
  <si>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</si>
  <si>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</si>
  <si>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</si>
  <si>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</si>
  <si>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</si>
  <si>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</si>
  <si>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</si>
  <si>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</si>
  <si>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</si>
  <si>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</si>
  <si>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</si>
  <si>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</si>
  <si>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</si>
  <si>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</si>
  <si>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</si>
  <si>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</si>
  <si>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</si>
  <si>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</si>
  <si>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</si>
  <si>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</si>
  <si>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</si>
  <si>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</si>
  <si>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</si>
  <si>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</si>
  <si>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</si>
  <si>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</si>
  <si>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</si>
  <si>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</si>
  <si>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</si>
  <si>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</si>
  <si>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</si>
  <si>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</si>
  <si>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</si>
  <si>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</si>
  <si>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</si>
  <si>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</si>
  <si>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</si>
  <si>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</si>
  <si>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</si>
  <si>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</si>
  <si>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</si>
  <si>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</si>
  <si>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</si>
  <si>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</si>
  <si>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</si>
  <si>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</si>
  <si>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</si>
  <si>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</si>
  <si>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</si>
  <si>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</si>
  <si>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</si>
  <si>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</si>
  <si>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</si>
  <si>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</si>
  <si>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</si>
  <si>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</si>
  <si>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</si>
  <si>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</si>
  <si>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</si>
  <si>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</si>
  <si>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</si>
  <si>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</si>
  <si>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</si>
  <si>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</si>
  <si>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</si>
  <si>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</si>
  <si>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</si>
  <si>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</si>
  <si>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</si>
  <si>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</si>
  <si>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</si>
  <si>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</si>
  <si>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</si>
  <si>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</si>
  <si>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</si>
  <si>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</si>
  <si>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</si>
  <si>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</si>
  <si>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</si>
  <si>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</si>
  <si>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</si>
  <si>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</si>
  <si>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</si>
  <si>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</si>
  <si>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</si>
  <si>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</si>
  <si>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</si>
  <si>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</si>
  <si>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</si>
  <si>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</si>
  <si>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</si>
  <si>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</si>
  <si>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</si>
  <si>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</si>
  <si>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</si>
  <si>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</si>
  <si>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</si>
  <si>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</si>
  <si>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</si>
  <si>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</si>
  <si>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</si>
  <si>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</si>
  <si>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</si>
  <si>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</si>
  <si>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</si>
  <si>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</si>
  <si>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</si>
  <si>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</si>
  <si>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</si>
  <si>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</si>
  <si>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</si>
  <si>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</si>
  <si>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</si>
  <si>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</si>
  <si>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</si>
  <si>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</si>
  <si>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</si>
  <si>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</si>
  <si>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</si>
  <si>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</si>
  <si>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</si>
  <si>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</si>
  <si>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</si>
  <si>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</si>
  <si>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</si>
  <si>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</si>
  <si>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</si>
  <si>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</si>
  <si>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</si>
  <si>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</si>
  <si>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</si>
  <si>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</si>
  <si>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</si>
  <si>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</si>
  <si>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</si>
  <si>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</si>
  <si>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</si>
  <si>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</si>
  <si>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</si>
  <si>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</si>
  <si>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</si>
  <si>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</si>
  <si>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</si>
  <si>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</si>
  <si>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</si>
  <si>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</si>
  <si>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</si>
  <si>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</si>
  <si>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</si>
  <si>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</si>
  <si>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</si>
  <si>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</si>
  <si>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</si>
  <si>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</si>
  <si>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</si>
  <si>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</si>
  <si>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</si>
  <si>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</si>
  <si>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</si>
  <si>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</si>
  <si>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</si>
  <si>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</si>
  <si>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</si>
  <si>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</si>
  <si>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</si>
  <si>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</si>
  <si>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</si>
  <si>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</si>
  <si>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</si>
  <si>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</si>
  <si>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</si>
  <si>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</si>
  <si>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</si>
  <si>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</si>
  <si>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</si>
  <si>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</si>
  <si>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</si>
  <si>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</si>
  <si>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</si>
  <si>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</si>
  <si>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</si>
  <si>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</si>
  <si>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</si>
  <si>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</si>
  <si>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</si>
  <si>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</si>
  <si>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</si>
  <si>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</si>
  <si>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</si>
  <si>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</si>
  <si>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</si>
  <si>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</si>
  <si>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</si>
  <si>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</si>
  <si>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</si>
  <si>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</si>
  <si>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</si>
  <si>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</si>
  <si>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</si>
  <si>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</si>
  <si>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</si>
  <si>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</si>
  <si>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</si>
  <si>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</si>
  <si>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</si>
  <si>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</si>
  <si>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</si>
  <si>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</si>
  <si>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</si>
  <si>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</si>
  <si>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</si>
  <si>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</si>
  <si>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</si>
  <si>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</si>
  <si>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</si>
  <si>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</si>
  <si>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</si>
  <si>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</si>
  <si>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</si>
  <si>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</si>
  <si>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</si>
  <si>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</si>
  <si>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</si>
  <si>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</si>
  <si>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</si>
  <si>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</si>
  <si>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</si>
  <si>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</si>
  <si>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</si>
  <si>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</si>
  <si>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</si>
  <si>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</si>
  <si>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</si>
  <si>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</si>
  <si>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</si>
  <si>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</si>
  <si>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</si>
  <si>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</si>
  <si>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</si>
  <si>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</si>
  <si>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</si>
  <si>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</si>
  <si>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</si>
  <si>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</si>
  <si>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</si>
  <si>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</si>
  <si>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</si>
  <si>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</si>
  <si>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</si>
  <si>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</si>
  <si>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</si>
  <si>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</si>
  <si>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</si>
  <si>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</si>
  <si>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</si>
  <si>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</si>
  <si>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</si>
  <si>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</si>
  <si>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</si>
  <si>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</si>
  <si>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</si>
  <si>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</si>
  <si>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</si>
  <si>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</si>
  <si>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</si>
  <si>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</si>
  <si>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</si>
  <si>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</si>
  <si>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</si>
  <si>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</si>
  <si>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</si>
  <si>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</si>
  <si>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</si>
  <si>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</si>
  <si>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</si>
  <si>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</si>
  <si>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</si>
  <si>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</si>
  <si>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</si>
  <si>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</si>
  <si>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</si>
  <si>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</si>
  <si>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</si>
  <si>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</si>
  <si>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</si>
  <si>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</si>
  <si>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</si>
  <si>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</si>
  <si>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</si>
  <si>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</si>
  <si>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</si>
  <si>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</si>
  <si>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</si>
  <si>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</si>
  <si>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</si>
  <si>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</si>
  <si>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</si>
  <si>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</si>
  <si>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</si>
  <si>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</si>
  <si>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</si>
  <si>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</si>
  <si>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</si>
  <si>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</si>
  <si>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</si>
  <si>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</si>
  <si>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</si>
  <si>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</si>
  <si>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</si>
  <si>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</si>
  <si>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</si>
  <si>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</si>
  <si>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</si>
  <si>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</si>
  <si>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</si>
  <si>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</si>
  <si>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</si>
  <si>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</si>
  <si>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</si>
  <si>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</si>
  <si>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</si>
  <si>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</si>
  <si>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</si>
  <si>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</si>
  <si>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</si>
  <si>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</si>
  <si>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</si>
  <si>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</si>
  <si>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</si>
  <si>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</si>
  <si>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</si>
  <si>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</si>
  <si>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</si>
  <si>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</si>
  <si>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</si>
  <si>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</si>
  <si>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</si>
  <si>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</si>
  <si>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</si>
  <si>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</si>
  <si>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</si>
  <si>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</si>
  <si>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</si>
  <si>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</si>
  <si>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</si>
  <si>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</si>
  <si>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</si>
  <si>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</si>
  <si>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</si>
  <si>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</si>
  <si>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</si>
  <si>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</si>
  <si>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</si>
  <si>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</si>
  <si>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</si>
  <si>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</si>
  <si>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</si>
  <si>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</si>
  <si>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</si>
  <si>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</si>
  <si>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</si>
  <si>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</si>
  <si>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</si>
  <si>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</si>
  <si>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</si>
  <si>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</si>
  <si>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</si>
  <si>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</si>
  <si>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</si>
  <si>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</si>
  <si>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</si>
  <si>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</si>
  <si>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</si>
  <si>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</si>
  <si>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</si>
  <si>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</si>
  <si>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</si>
  <si>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</si>
  <si>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</si>
  <si>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</si>
  <si>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</si>
  <si>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</si>
  <si>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</si>
  <si>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</si>
  <si>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</si>
  <si>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</si>
  <si>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</si>
  <si>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</si>
  <si>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</si>
  <si>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</si>
  <si>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</si>
  <si>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</si>
  <si>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</si>
  <si>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</si>
  <si>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</si>
  <si>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</si>
  <si>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</si>
  <si>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</si>
  <si>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</si>
  <si>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</si>
  <si>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</si>
  <si>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</si>
  <si>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</si>
  <si>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</si>
  <si>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</si>
  <si>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</si>
  <si>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</si>
  <si>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</si>
  <si>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</si>
  <si>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</si>
  <si>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</si>
  <si>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</si>
  <si>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</si>
  <si>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</si>
  <si>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</si>
  <si>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</si>
  <si>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</si>
  <si>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</si>
  <si>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</si>
  <si>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</si>
  <si>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</si>
  <si>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</si>
  <si>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</si>
  <si>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</si>
  <si>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</si>
  <si>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</si>
  <si>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</si>
  <si>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</si>
  <si>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</si>
  <si>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</si>
  <si>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</si>
  <si>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</si>
  <si>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</si>
  <si>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</si>
  <si>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</si>
  <si>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</si>
  <si>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</si>
  <si>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</si>
  <si>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</si>
  <si>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</si>
  <si>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</si>
  <si>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</si>
  <si>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</si>
  <si>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</si>
  <si>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</si>
  <si>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</si>
  <si>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</si>
  <si>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</si>
  <si>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</si>
  <si>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</si>
  <si>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</si>
  <si>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</si>
  <si>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</si>
  <si>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</si>
  <si>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</si>
  <si>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</si>
  <si>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</si>
  <si>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</si>
  <si>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</si>
  <si>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</si>
  <si>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</si>
  <si>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</si>
  <si>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</si>
  <si>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</si>
  <si>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</si>
  <si>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</si>
  <si>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</si>
  <si>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</si>
  <si>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</si>
  <si>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</si>
  <si>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</si>
  <si>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</si>
  <si>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</si>
  <si>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</si>
  <si>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</si>
  <si>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</si>
  <si>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</si>
  <si>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</si>
  <si>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</si>
  <si>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</si>
  <si>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</si>
  <si>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</si>
  <si>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</si>
  <si>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</si>
  <si>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</si>
  <si>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</si>
  <si>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</si>
  <si>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</si>
  <si>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</si>
  <si>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</si>
  <si>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</si>
  <si>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</si>
  <si>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</si>
  <si>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</si>
  <si>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</si>
  <si>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</si>
  <si>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</si>
  <si>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</si>
  <si>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</si>
  <si>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</si>
  <si>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</si>
  <si>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</si>
  <si>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</si>
  <si>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</si>
  <si>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</si>
  <si>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</si>
  <si>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</si>
  <si>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</si>
  <si>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</si>
  <si>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</si>
  <si>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</si>
  <si>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</si>
  <si>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</si>
  <si>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</si>
  <si>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</si>
  <si>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</si>
  <si>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</si>
  <si>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</si>
  <si>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</si>
  <si>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</si>
  <si>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</si>
  <si>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</si>
  <si>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</si>
  <si>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</si>
  <si>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</si>
  <si>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</si>
  <si>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</si>
  <si>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</si>
  <si>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</si>
  <si>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</si>
  <si>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</si>
  <si>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</si>
  <si>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</si>
  <si>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</si>
  <si>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</si>
  <si>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</si>
  <si>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</si>
  <si>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</si>
  <si>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</si>
  <si>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</si>
  <si>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</si>
  <si>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</si>
  <si>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</si>
  <si>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</si>
  <si>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</si>
  <si>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</si>
  <si>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</si>
  <si>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</si>
  <si>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</si>
  <si>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</si>
  <si>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</si>
  <si>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</si>
  <si>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</si>
  <si>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</si>
  <si>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</si>
  <si>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</si>
  <si>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</si>
  <si>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</si>
  <si>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</si>
  <si>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</si>
  <si>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</si>
  <si>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</si>
  <si>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</si>
  <si>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</si>
  <si>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</si>
  <si>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</si>
  <si>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</si>
  <si>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</si>
  <si>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</si>
  <si>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</si>
  <si>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</si>
  <si>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</si>
  <si>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</si>
  <si>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</si>
  <si>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</si>
  <si>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</si>
  <si>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</si>
  <si>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</si>
  <si>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</si>
  <si>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</si>
  <si>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</si>
  <si>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</si>
  <si>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</si>
  <si>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</si>
  <si>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</si>
  <si>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</si>
  <si>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</si>
  <si>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</si>
  <si>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</si>
  <si>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</si>
  <si>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</si>
  <si>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</si>
  <si>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</si>
  <si>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</si>
  <si>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</si>
  <si>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</si>
  <si>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</si>
  <si>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</si>
  <si>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</si>
  <si>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</si>
  <si>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</si>
  <si>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</si>
  <si>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</si>
  <si>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</si>
  <si>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</si>
  <si>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</si>
  <si>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</si>
  <si>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</si>
  <si>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</si>
  <si>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</si>
  <si>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</si>
  <si>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</si>
  <si>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</si>
  <si>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</si>
  <si>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</si>
  <si>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</si>
  <si>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</si>
  <si>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</si>
  <si>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</si>
  <si>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</si>
  <si>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</si>
  <si>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</si>
  <si>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</si>
  <si>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</si>
  <si>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</si>
  <si>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</si>
  <si>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</si>
  <si>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</si>
  <si>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</si>
  <si>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</si>
  <si>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</si>
  <si>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</si>
  <si>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</si>
  <si>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</si>
  <si>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</si>
  <si>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</si>
  <si>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</si>
  <si>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</si>
  <si>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</si>
  <si>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</si>
  <si>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</si>
  <si>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</si>
  <si>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</si>
  <si>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</si>
  <si>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</si>
  <si>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</si>
  <si>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</si>
  <si>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</si>
  <si>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</si>
  <si>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</si>
  <si>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</si>
  <si>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</si>
  <si>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</si>
  <si>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</si>
  <si>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</si>
  <si>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</si>
  <si>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</si>
  <si>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</si>
  <si>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</si>
  <si>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</si>
  <si>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</si>
  <si>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</si>
  <si>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</si>
  <si>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</si>
  <si>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</si>
  <si>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</si>
  <si>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</si>
  <si>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</si>
  <si>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</si>
  <si>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</si>
  <si>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</si>
  <si>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</si>
  <si>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</si>
  <si>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</si>
  <si>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</si>
  <si>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</si>
  <si>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</si>
  <si>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</si>
  <si>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</si>
  <si>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</si>
  <si>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</si>
  <si>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</si>
  <si>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</si>
  <si>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</si>
  <si>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</si>
  <si>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</si>
  <si>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</si>
  <si>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</si>
  <si>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</si>
  <si>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</si>
  <si>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</si>
  <si>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</si>
  <si>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</si>
  <si>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</si>
  <si>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</si>
  <si>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</si>
  <si>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</si>
  <si>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</si>
  <si>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</si>
  <si>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</si>
  <si>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</si>
  <si>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</si>
  <si>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</si>
  <si>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</si>
  <si>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</si>
  <si>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</si>
  <si>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</si>
  <si>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</si>
  <si>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</si>
  <si>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</si>
  <si>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</si>
  <si>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</si>
  <si>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</si>
  <si>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</si>
  <si>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</si>
  <si>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</si>
  <si>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</si>
  <si>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</si>
  <si>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</si>
  <si>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</si>
  <si>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</si>
  <si>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</si>
  <si>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</si>
  <si>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</si>
  <si>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</si>
  <si>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</si>
  <si>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</si>
  <si>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</si>
  <si>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</si>
  <si>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</si>
  <si>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</si>
  <si>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</si>
  <si>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</si>
  <si>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</si>
  <si>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</si>
  <si>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</si>
  <si>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</si>
  <si>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</si>
  <si>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</si>
  <si>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</si>
  <si>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</si>
  <si>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</si>
  <si>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</si>
  <si>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</si>
  <si>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</si>
  <si>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</si>
  <si>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</si>
  <si>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</si>
  <si>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</si>
  <si>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</si>
  <si>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</si>
  <si>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</si>
  <si>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</si>
  <si>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</si>
  <si>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</si>
  <si>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</si>
  <si>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</si>
  <si>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</si>
  <si>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</si>
  <si>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</si>
  <si>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</si>
  <si>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</si>
  <si>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</si>
  <si>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</si>
  <si>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</si>
  <si>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</si>
  <si>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</si>
  <si>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</si>
  <si>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</si>
  <si>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</si>
  <si>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</si>
  <si>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</si>
  <si>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</si>
  <si>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</si>
  <si>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</si>
  <si>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</si>
  <si>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</si>
  <si>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</si>
  <si>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</si>
  <si>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</si>
  <si>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</si>
  <si>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</si>
  <si>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</si>
  <si>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</si>
  <si>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</si>
  <si>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</si>
  <si>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</si>
  <si>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</si>
  <si>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</si>
  <si>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</si>
  <si>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</si>
  <si>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</si>
  <si>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</si>
  <si>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</si>
  <si>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</si>
  <si>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</si>
  <si>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</si>
  <si>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</si>
  <si>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</si>
  <si>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</si>
  <si>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</si>
  <si>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</si>
  <si>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</si>
  <si>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</si>
  <si>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</si>
  <si>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</si>
  <si>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</si>
  <si>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</si>
  <si>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</si>
  <si>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</si>
  <si>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</si>
  <si>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</si>
  <si>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</si>
  <si>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</si>
  <si>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</si>
  <si>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</si>
  <si>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</si>
  <si>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</si>
  <si>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</si>
  <si>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</si>
  <si>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</si>
  <si>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</si>
  <si>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</si>
  <si>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</si>
  <si>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</si>
  <si>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</si>
  <si>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</si>
  <si>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</si>
  <si>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</si>
  <si>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</si>
  <si>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</si>
  <si>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</si>
  <si>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</si>
  <si>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</si>
  <si>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</si>
  <si>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</si>
  <si>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</si>
  <si>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</si>
  <si>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</si>
  <si>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</si>
  <si>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</si>
  <si>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</si>
  <si>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</si>
  <si>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</si>
  <si>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</si>
  <si>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</si>
  <si>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</si>
  <si>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</si>
  <si>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</si>
  <si>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</si>
  <si>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</si>
  <si>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</si>
  <si>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</si>
  <si>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</si>
  <si>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</si>
  <si>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</si>
  <si>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</si>
  <si>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</si>
  <si>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</si>
  <si>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</si>
  <si>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</si>
  <si>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</si>
  <si>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</si>
  <si>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</si>
  <si>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</si>
  <si>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</si>
  <si>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</si>
  <si>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</si>
  <si>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</si>
  <si>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</si>
  <si>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</si>
  <si>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</si>
  <si>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</si>
  <si>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</si>
  <si>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</si>
  <si>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</si>
  <si>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</si>
  <si>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</si>
  <si>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</si>
  <si>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</si>
  <si>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</si>
  <si>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</si>
  <si>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</si>
  <si>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</si>
  <si>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</si>
  <si>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</si>
  <si>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</si>
  <si>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</si>
  <si>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</si>
  <si>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</si>
  <si>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</si>
  <si>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</si>
  <si>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</si>
  <si>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</si>
  <si>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</si>
  <si>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</si>
  <si>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</si>
  <si>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</si>
  <si>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</si>
  <si>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</si>
  <si>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</si>
  <si>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</si>
  <si>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</si>
  <si>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</si>
  <si>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</si>
  <si>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</si>
  <si>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</si>
  <si>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</si>
  <si>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</si>
  <si>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</si>
  <si>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</si>
  <si>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</si>
  <si>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</si>
  <si>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</si>
  <si>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</si>
  <si>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</si>
  <si>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</si>
  <si>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</si>
  <si>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</si>
  <si>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</si>
  <si>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</si>
  <si>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</si>
  <si>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</si>
  <si>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</si>
  <si>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</si>
  <si>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</si>
  <si>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</si>
  <si>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</si>
  <si>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</si>
  <si>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</si>
  <si>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</si>
  <si>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</si>
  <si>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</si>
  <si>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</si>
  <si>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</si>
  <si>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</si>
  <si>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</si>
  <si>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</si>
  <si>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</si>
  <si>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</si>
  <si>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</si>
  <si>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</si>
  <si>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</si>
  <si>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</si>
  <si>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</si>
  <si>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</si>
  <si>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</si>
  <si>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</si>
  <si>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</si>
  <si>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</si>
  <si>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</si>
  <si>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</si>
  <si>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</si>
  <si>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</si>
  <si>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</si>
  <si>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</si>
  <si>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</si>
  <si>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</si>
  <si>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</si>
  <si>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</si>
  <si>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</si>
  <si>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</si>
  <si>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</si>
  <si>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</si>
  <si>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</si>
  <si>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</si>
  <si>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</si>
  <si>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</si>
  <si>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</si>
  <si>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</si>
  <si>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</si>
  <si>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</si>
  <si>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</si>
  <si>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</si>
  <si>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</si>
  <si>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</si>
  <si>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</si>
  <si>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</si>
  <si>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</si>
  <si>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</si>
  <si>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</si>
  <si>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</si>
  <si>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</si>
  <si>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</si>
  <si>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</si>
  <si>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</si>
  <si>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</si>
  <si>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</si>
  <si>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</si>
  <si>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</si>
  <si>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</si>
  <si>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</si>
  <si>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</si>
  <si>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</si>
  <si>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</si>
  <si>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</si>
  <si>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</si>
  <si>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</si>
  <si>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</si>
  <si>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</si>
  <si>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</si>
  <si>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</si>
  <si>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</si>
  <si>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</si>
  <si>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</si>
  <si>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</si>
  <si>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</si>
  <si>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</si>
  <si>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</si>
  <si>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</si>
  <si>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</si>
  <si>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</si>
  <si>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</si>
  <si>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</si>
  <si>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</si>
  <si>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</si>
  <si>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</si>
  <si>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</si>
  <si>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</si>
  <si>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</si>
  <si>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</si>
  <si>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</si>
  <si>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</si>
  <si>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</si>
  <si>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</si>
  <si>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</si>
  <si>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</si>
  <si>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</si>
  <si>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</si>
  <si>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</si>
  <si>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</si>
  <si>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</si>
  <si>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</si>
  <si>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</si>
  <si>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</si>
  <si>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</si>
  <si>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</si>
  <si>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</si>
  <si>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</si>
  <si>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</si>
  <si>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</si>
  <si>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</si>
  <si>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</si>
  <si>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</si>
  <si>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</si>
  <si>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</si>
  <si>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</si>
  <si>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</si>
  <si>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</si>
  <si>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</si>
  <si>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</si>
  <si>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</si>
  <si>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</si>
  <si>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</si>
  <si>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</si>
  <si>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</si>
  <si>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</si>
  <si>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</si>
  <si>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</si>
  <si>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</si>
  <si>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</si>
  <si>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</si>
  <si>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</si>
  <si>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</si>
  <si>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</si>
  <si>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</si>
  <si>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</si>
  <si>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</si>
  <si>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</si>
  <si>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</si>
  <si>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</si>
  <si>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</si>
  <si>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</si>
  <si>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</si>
  <si>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</si>
  <si>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</si>
  <si>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</si>
  <si>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</si>
  <si>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</si>
  <si>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</si>
  <si>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</si>
  <si>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</si>
  <si>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</si>
  <si>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</si>
  <si>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</si>
  <si>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</si>
  <si>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</si>
  <si>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</si>
  <si>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</si>
  <si>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</si>
  <si>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</si>
  <si>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</si>
  <si>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</si>
  <si>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</si>
  <si>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</si>
  <si>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</si>
  <si>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</si>
  <si>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</si>
  <si>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</si>
  <si>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</si>
  <si>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</si>
  <si>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</si>
  <si>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</si>
  <si>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</si>
  <si>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</si>
  <si>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</si>
  <si>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</si>
  <si>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</si>
  <si>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</si>
  <si>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</si>
  <si>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</si>
  <si>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</si>
  <si>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</si>
  <si>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</si>
  <si>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</si>
  <si>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</si>
  <si>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</si>
  <si>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</si>
  <si>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</si>
  <si>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</si>
  <si>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</si>
  <si>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</si>
  <si>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</si>
  <si>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</si>
  <si>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</si>
  <si>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</si>
  <si>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</si>
  <si>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</si>
  <si>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</si>
  <si>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</si>
  <si>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</si>
  <si>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</si>
  <si>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</si>
  <si>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</si>
  <si>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</si>
  <si>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</si>
  <si>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</si>
  <si>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</si>
  <si>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</si>
  <si>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</si>
  <si>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</si>
  <si>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</si>
  <si>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</si>
  <si>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</si>
  <si>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</si>
  <si>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</si>
  <si>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</si>
  <si>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</si>
  <si>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</si>
  <si>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</si>
  <si>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</si>
  <si>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</si>
  <si>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</si>
  <si>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</si>
  <si>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</si>
  <si>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</si>
  <si>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</si>
  <si>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</si>
  <si>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</si>
  <si>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</si>
  <si>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</si>
  <si>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</si>
  <si>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</si>
  <si>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</si>
  <si>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</si>
  <si>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</si>
  <si>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</si>
  <si>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</si>
  <si>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</si>
  <si>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</si>
  <si>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</si>
  <si>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</si>
  <si>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</si>
  <si>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</si>
  <si>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</si>
  <si>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</si>
  <si>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</si>
  <si>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</si>
  <si>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</si>
  <si>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</si>
  <si>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</si>
  <si>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</si>
  <si>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</si>
  <si>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</si>
  <si>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</si>
  <si>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</si>
  <si>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</si>
  <si>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</si>
  <si>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</si>
  <si>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</si>
  <si>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</si>
  <si>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</si>
  <si>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</si>
  <si>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</si>
  <si>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</si>
  <si>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</si>
  <si>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</si>
  <si>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</si>
  <si>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</si>
  <si>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</si>
  <si>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</si>
  <si>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</si>
  <si>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</si>
  <si>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</si>
  <si>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</si>
  <si>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</si>
  <si>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</si>
  <si>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</si>
  <si>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</si>
  <si>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</si>
  <si>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</si>
  <si>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</si>
  <si>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</si>
  <si>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</si>
  <si>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</si>
  <si>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</si>
  <si>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</si>
  <si>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</si>
  <si>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</si>
  <si>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</si>
  <si>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</si>
  <si>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</si>
  <si>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</si>
  <si>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</si>
  <si>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</si>
  <si>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</si>
  <si>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</si>
  <si>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</si>
  <si>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</si>
  <si>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</si>
  <si>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</si>
  <si>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</si>
  <si>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</si>
  <si>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</si>
  <si>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</si>
  <si>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</si>
  <si>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</si>
  <si>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</si>
  <si>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</si>
  <si>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</si>
  <si>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</si>
  <si>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</si>
  <si>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</si>
  <si>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</si>
  <si>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</si>
  <si>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</si>
  <si>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</si>
  <si>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</si>
  <si>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</si>
  <si>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</si>
  <si>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</si>
  <si>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</si>
  <si>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</si>
  <si>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</si>
  <si>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</si>
  <si>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</si>
  <si>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</si>
  <si>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</si>
  <si>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</si>
  <si>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</si>
  <si>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</si>
  <si>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</si>
  <si>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</si>
  <si>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</si>
  <si>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</si>
  <si>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</si>
  <si>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</si>
  <si>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</si>
  <si>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</si>
  <si>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</si>
  <si>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</si>
  <si>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</si>
  <si>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</si>
  <si>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</si>
  <si>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</si>
  <si>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</si>
  <si>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</si>
  <si>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</si>
  <si>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</si>
  <si>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</si>
  <si>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</si>
  <si>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</si>
  <si>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</si>
  <si>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</si>
  <si>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</si>
  <si>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</si>
  <si>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</si>
  <si>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</si>
  <si>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</si>
  <si>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</si>
  <si>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</si>
  <si>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</si>
  <si>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</si>
  <si>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</si>
  <si>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</si>
  <si>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</si>
  <si>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</si>
  <si>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</si>
  <si>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</si>
  <si>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</si>
  <si>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</si>
  <si>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</si>
  <si>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</si>
  <si>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</si>
  <si>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</si>
  <si>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</si>
  <si>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</si>
  <si>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</si>
  <si>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</si>
  <si>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</si>
  <si>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</si>
  <si>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</si>
  <si>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</si>
  <si>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</si>
  <si>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</si>
  <si>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</si>
  <si>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</si>
  <si>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</si>
  <si>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</si>
  <si>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</si>
  <si>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</si>
  <si>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</si>
  <si>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</si>
  <si>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</si>
  <si>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</si>
  <si>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</si>
  <si>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</si>
  <si>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</si>
  <si>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</si>
  <si>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</si>
  <si>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</si>
  <si>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</si>
  <si>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</si>
  <si>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</si>
  <si>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</si>
  <si>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</si>
  <si>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</si>
  <si>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</si>
  <si>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</si>
  <si>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</si>
  <si>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</si>
  <si>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</si>
  <si>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</si>
  <si>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</si>
  <si>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</si>
  <si>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</si>
  <si>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</si>
  <si>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</si>
  <si>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</si>
  <si>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</si>
  <si>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</si>
  <si>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</si>
  <si>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</si>
  <si>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</si>
  <si>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</si>
  <si>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</si>
  <si>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</si>
  <si>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</si>
  <si>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</si>
  <si>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</si>
  <si>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</si>
  <si>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</si>
  <si>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</si>
  <si>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</si>
  <si>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</si>
  <si>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</si>
  <si>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</si>
  <si>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</si>
  <si>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</si>
  <si>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</si>
  <si>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</si>
  <si>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</si>
  <si>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</si>
  <si>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</si>
  <si>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</si>
  <si>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</si>
  <si>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</si>
  <si>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</si>
  <si>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</si>
  <si>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</si>
  <si>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</si>
  <si>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</si>
  <si>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</si>
  <si>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</si>
  <si>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</si>
  <si>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</si>
  <si>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</si>
  <si>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</si>
  <si>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</si>
  <si>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</si>
  <si>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</si>
  <si>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</si>
  <si>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</si>
  <si>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</si>
  <si>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</si>
  <si>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</si>
  <si>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</si>
  <si>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</si>
  <si>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</si>
  <si>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</si>
  <si>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</si>
  <si>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</si>
  <si>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</si>
  <si>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</si>
  <si>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</si>
  <si>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</si>
  <si>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</si>
  <si>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</si>
  <si>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</si>
  <si>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</si>
  <si>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</si>
  <si>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</si>
  <si>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</si>
  <si>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</si>
  <si>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</si>
  <si>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</si>
  <si>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</si>
  <si>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</si>
  <si>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</si>
  <si>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</si>
  <si>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</si>
  <si>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</si>
  <si>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</si>
  <si>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</si>
  <si>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</si>
  <si>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</si>
  <si>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</si>
  <si>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</si>
  <si>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</si>
  <si>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</si>
  <si>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</si>
  <si>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</si>
  <si>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</si>
  <si>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</si>
  <si>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</si>
  <si>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</si>
  <si>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</si>
  <si>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</si>
  <si>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</si>
  <si>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</si>
  <si>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</si>
  <si>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</si>
  <si>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</si>
  <si>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</si>
  <si>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</si>
  <si>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</si>
  <si>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</si>
  <si>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</si>
  <si>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</si>
  <si>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</si>
  <si>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</si>
  <si>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</si>
  <si>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</si>
  <si>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</si>
  <si>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</si>
  <si>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</si>
  <si>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</si>
  <si>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</si>
  <si>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</si>
  <si>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</si>
  <si>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</si>
  <si>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</si>
  <si>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</si>
  <si>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</si>
  <si>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</si>
  <si>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</si>
  <si>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</si>
  <si>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</si>
  <si>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</si>
  <si>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</si>
  <si>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</si>
  <si>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</si>
  <si>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</si>
  <si>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</si>
  <si>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</si>
  <si>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</si>
  <si>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</si>
  <si>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</si>
  <si>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</si>
  <si>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</si>
  <si>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</si>
  <si>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</si>
  <si>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</si>
  <si>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</si>
  <si>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</si>
  <si>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</si>
  <si>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</si>
  <si>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</si>
  <si>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</si>
  <si>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</si>
  <si>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</si>
  <si>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</si>
  <si>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</si>
  <si>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</si>
  <si>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</si>
  <si>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</si>
  <si>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</si>
  <si>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</si>
  <si>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</si>
  <si>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</si>
  <si>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</si>
  <si>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</si>
  <si>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</si>
  <si>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</si>
  <si>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</si>
  <si>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</si>
  <si>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</si>
  <si>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</si>
  <si>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</si>
  <si>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</si>
  <si>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</si>
  <si>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</si>
  <si>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</si>
  <si>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</si>
  <si>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</si>
  <si>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</si>
  <si>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</si>
  <si>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</si>
  <si>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</si>
  <si>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</si>
  <si>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</si>
  <si>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</si>
  <si>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</si>
  <si>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</si>
  <si>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</si>
  <si>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</si>
  <si>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</si>
  <si>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</si>
  <si>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</si>
  <si>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</si>
  <si>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</si>
  <si>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</si>
  <si>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</si>
  <si>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</si>
  <si>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</si>
  <si>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</si>
  <si>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</si>
  <si>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</si>
  <si>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</si>
  <si>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</si>
  <si>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</si>
  <si>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</si>
  <si>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</si>
  <si>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</si>
  <si>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</si>
  <si>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</si>
  <si>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</si>
  <si>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</si>
  <si>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</si>
  <si>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</si>
  <si>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</si>
  <si>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</si>
  <si>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</si>
  <si>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</si>
  <si>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</si>
  <si>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</si>
  <si>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</si>
  <si>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</si>
  <si>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</si>
  <si>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</si>
  <si>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</si>
  <si>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</si>
  <si>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</si>
  <si>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</si>
  <si>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</si>
  <si>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</si>
  <si>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</si>
  <si>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</si>
  <si>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</si>
  <si>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</si>
  <si>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</si>
  <si>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</si>
  <si>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</si>
  <si>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</si>
  <si>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</si>
  <si>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</si>
  <si>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</si>
  <si>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</si>
  <si>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</si>
  <si>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</si>
  <si>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</si>
  <si>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</si>
  <si>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</si>
  <si>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</si>
  <si>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</si>
  <si>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</si>
  <si>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</si>
  <si>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</si>
  <si>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</si>
  <si>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</si>
  <si>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</si>
  <si>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</si>
  <si>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</si>
  <si>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</si>
  <si>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</si>
  <si>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</si>
  <si>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</si>
  <si>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</si>
  <si>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</si>
  <si>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</si>
  <si>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</si>
  <si>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</si>
  <si>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</si>
  <si>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</si>
  <si>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</si>
  <si>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</si>
  <si>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</si>
  <si>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</si>
  <si>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</si>
  <si>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</si>
  <si>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</si>
  <si>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</si>
  <si>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</si>
  <si>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</si>
  <si>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</si>
  <si>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</si>
  <si>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</si>
  <si>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</si>
  <si>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</si>
  <si>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</si>
  <si>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</si>
  <si>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</si>
  <si>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</si>
  <si>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</si>
  <si>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</si>
  <si>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</si>
  <si>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</si>
  <si>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</si>
  <si>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</si>
  <si>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</si>
  <si>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</si>
  <si>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</si>
  <si>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</si>
  <si>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</si>
  <si>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</si>
  <si>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</si>
  <si>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</si>
  <si>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</si>
  <si>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</si>
  <si>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</si>
  <si>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</si>
  <si>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</si>
  <si>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</si>
  <si>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</si>
  <si>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</si>
  <si>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</si>
  <si>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</si>
  <si>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</si>
  <si>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</si>
  <si>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</si>
  <si>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</si>
  <si>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</si>
  <si>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</si>
  <si>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</si>
  <si>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</si>
  <si>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</si>
  <si>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</si>
  <si>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</si>
  <si>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</si>
  <si>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</si>
  <si>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</si>
  <si>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</si>
  <si>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</si>
  <si>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</si>
  <si>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</si>
  <si>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</si>
  <si>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</si>
  <si>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</si>
  <si>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</si>
  <si>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</si>
  <si>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</si>
  <si>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</si>
  <si>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</si>
  <si>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</si>
  <si>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</si>
  <si>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</si>
  <si>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</si>
  <si>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</si>
  <si>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</si>
  <si>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</si>
  <si>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</si>
  <si>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</si>
  <si>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</si>
  <si>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</si>
  <si>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</si>
  <si>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</si>
  <si>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</si>
  <si>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</si>
  <si>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</si>
  <si>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</si>
  <si>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</si>
  <si>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</si>
  <si>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</si>
  <si>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</si>
  <si>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</si>
  <si>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</si>
  <si>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</si>
  <si>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</si>
  <si>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</si>
  <si>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</si>
  <si>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</si>
  <si>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</si>
  <si>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</si>
  <si>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</si>
  <si>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</si>
  <si>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</si>
  <si>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</si>
  <si>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</si>
  <si>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</si>
  <si>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</si>
  <si>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</si>
  <si>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</si>
  <si>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</si>
  <si>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</si>
  <si>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</si>
  <si>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</si>
  <si>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</si>
  <si>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</si>
  <si>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</si>
  <si>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</si>
  <si>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</si>
  <si>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</si>
  <si>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</si>
  <si>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</si>
  <si>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</si>
  <si>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</si>
  <si>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</si>
  <si>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</si>
  <si>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</si>
  <si>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</si>
  <si>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</si>
  <si>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</si>
  <si>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</si>
  <si>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</si>
  <si>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</si>
  <si>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</si>
  <si>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</si>
  <si>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</si>
  <si>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</si>
  <si>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</si>
  <si>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</si>
  <si>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</si>
  <si>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</si>
  <si>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</si>
  <si>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</si>
  <si>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</si>
  <si>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</si>
  <si>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</si>
  <si>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</si>
  <si>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</si>
  <si>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</si>
  <si>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</si>
  <si>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</si>
  <si>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</si>
  <si>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</si>
  <si>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</si>
  <si>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</si>
  <si>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</si>
  <si>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</si>
  <si>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</si>
  <si>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</si>
  <si>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</si>
  <si>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</si>
  <si>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</si>
  <si>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</si>
  <si>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</si>
  <si>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</si>
  <si>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</si>
  <si>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</si>
  <si>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</si>
  <si>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</si>
  <si>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</si>
  <si>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</si>
  <si>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</si>
  <si>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</si>
  <si>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</si>
  <si>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</si>
  <si>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</si>
  <si>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</si>
  <si>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</si>
  <si>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</si>
  <si>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</si>
  <si>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</si>
  <si>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</si>
  <si>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</si>
  <si>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</si>
  <si>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</si>
  <si>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</si>
  <si>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</si>
  <si>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</si>
  <si>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</si>
  <si>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</si>
  <si>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</si>
  <si>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</si>
  <si>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</si>
  <si>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</si>
  <si>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</si>
  <si>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</si>
  <si>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</si>
  <si>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</si>
  <si>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</si>
  <si>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</si>
  <si>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</si>
  <si>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</si>
  <si>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</si>
  <si>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</si>
  <si>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</si>
  <si>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</si>
  <si>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</si>
  <si>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</si>
  <si>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</si>
  <si>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</si>
  <si>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</si>
  <si>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</si>
  <si>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</si>
  <si>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</si>
  <si>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</si>
  <si>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</si>
  <si>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</si>
  <si>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</si>
  <si>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</si>
  <si>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</si>
  <si>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</si>
  <si>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</si>
  <si>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</si>
  <si>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</si>
  <si>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</si>
  <si>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</si>
  <si>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</si>
  <si>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</si>
  <si>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</si>
  <si>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</si>
  <si>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</si>
  <si>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</si>
  <si>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</si>
  <si>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</si>
  <si>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</si>
  <si>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</si>
  <si>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</si>
  <si>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</si>
  <si>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</si>
  <si>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</si>
  <si>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</si>
  <si>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</si>
  <si>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</si>
  <si>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</si>
  <si>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</si>
  <si>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</si>
  <si>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</si>
  <si>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</si>
  <si>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</si>
  <si>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</si>
  <si>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</si>
  <si>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</si>
  <si>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</si>
  <si>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</si>
  <si>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</si>
  <si>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</si>
  <si>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</si>
  <si>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</si>
  <si>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</si>
  <si>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</si>
  <si>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</si>
  <si>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</si>
  <si>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</si>
  <si>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</si>
  <si>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</si>
  <si>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</si>
  <si>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</si>
  <si>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</si>
  <si>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</si>
  <si>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</si>
  <si>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</si>
  <si>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</si>
  <si>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</si>
  <si>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</si>
  <si>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</si>
  <si>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</si>
  <si>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</si>
  <si>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</si>
  <si>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</si>
  <si>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</si>
  <si>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</si>
  <si>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</si>
  <si>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</si>
  <si>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</si>
  <si>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</si>
  <si>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</si>
  <si>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</si>
  <si>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</si>
  <si>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</si>
  <si>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</si>
  <si>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</si>
  <si>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</si>
  <si>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</si>
  <si>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</si>
  <si>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</si>
  <si>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</si>
  <si>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</si>
  <si>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</si>
  <si>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</si>
  <si>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</si>
  <si>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</si>
  <si>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</si>
  <si>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</si>
  <si>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</si>
  <si>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</si>
  <si>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</si>
  <si>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</si>
  <si>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</si>
  <si>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</si>
  <si>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</si>
  <si>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</si>
  <si>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</si>
  <si>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</si>
  <si>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</si>
  <si>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</si>
  <si>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</si>
  <si>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</si>
  <si>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</si>
  <si>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</si>
  <si>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</si>
  <si>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</si>
  <si>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</si>
  <si>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</si>
  <si>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</si>
  <si>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</si>
  <si>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</si>
  <si>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</si>
  <si>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</si>
  <si>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</si>
  <si>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</si>
  <si>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</si>
  <si>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</si>
  <si>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</si>
  <si>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</si>
  <si>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</si>
  <si>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</si>
  <si>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</si>
  <si>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</si>
  <si>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</si>
  <si>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</si>
  <si>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</si>
  <si>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</si>
  <si>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</si>
  <si>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</si>
  <si>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</si>
  <si>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</si>
  <si>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</si>
  <si>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</si>
  <si>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</si>
  <si>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</si>
  <si>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</si>
  <si>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</si>
  <si>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</si>
  <si>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</si>
  <si>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</si>
  <si>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</si>
  <si>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</si>
  <si>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</si>
  <si>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</si>
  <si>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</si>
  <si>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</si>
  <si>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</si>
  <si>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</si>
  <si>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</si>
  <si>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</si>
  <si>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</si>
  <si>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</si>
  <si>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</si>
  <si>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</si>
  <si>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</si>
  <si>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</si>
  <si>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</si>
  <si>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</si>
  <si>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</si>
  <si>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</si>
  <si>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</si>
  <si>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</si>
  <si>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</si>
  <si>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</si>
  <si>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</si>
  <si>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</si>
  <si>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</si>
  <si>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</si>
  <si>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</si>
  <si>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</si>
  <si>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</si>
  <si>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</si>
  <si>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</si>
  <si>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</si>
  <si>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</si>
  <si>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</si>
  <si>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</si>
  <si>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</si>
  <si>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</si>
  <si>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</si>
  <si>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</si>
  <si>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</si>
  <si>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</si>
  <si>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</si>
  <si>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</si>
  <si>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</si>
  <si>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</si>
  <si>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</si>
  <si>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</si>
  <si>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</si>
  <si>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</si>
  <si>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</si>
  <si>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</si>
  <si>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</si>
  <si>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</si>
  <si>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</si>
  <si>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</si>
  <si>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</si>
  <si>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</si>
  <si>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</si>
  <si>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</si>
  <si>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</si>
  <si>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</si>
  <si>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</si>
  <si>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</si>
  <si>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</si>
  <si>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</si>
  <si>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</si>
  <si>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</si>
  <si>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</si>
  <si>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</si>
  <si>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</si>
  <si>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</si>
  <si>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</si>
  <si>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</si>
  <si>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</si>
  <si>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</si>
  <si>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</si>
  <si>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</si>
  <si>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</si>
  <si>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</si>
  <si>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</si>
  <si>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</si>
  <si>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</si>
  <si>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</si>
  <si>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</si>
  <si>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</si>
  <si>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</si>
  <si>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</si>
  <si>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</si>
  <si>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</si>
  <si>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</si>
  <si>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</si>
  <si>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</si>
  <si>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</si>
  <si>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</si>
  <si>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</si>
  <si>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</si>
  <si>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</si>
  <si>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</si>
  <si>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</si>
  <si>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</si>
  <si>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</si>
  <si>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</si>
  <si>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</si>
  <si>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</si>
  <si>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</si>
  <si>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</si>
  <si>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</si>
  <si>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</si>
  <si>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</si>
  <si>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</si>
  <si>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</si>
  <si>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</si>
  <si>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</si>
  <si>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</si>
  <si>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</si>
  <si>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</si>
  <si>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</si>
  <si>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</si>
  <si>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</si>
  <si>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</si>
  <si>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</si>
  <si>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</si>
  <si>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</si>
  <si>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</si>
  <si>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</si>
  <si>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</si>
  <si>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</si>
  <si>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</si>
  <si>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</si>
  <si>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</si>
  <si>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</si>
  <si>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</si>
  <si>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</si>
  <si>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</si>
  <si>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</si>
  <si>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</si>
  <si>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</si>
  <si>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</si>
  <si>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</si>
  <si>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</si>
  <si>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</si>
  <si>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</si>
  <si>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</si>
  <si>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</si>
  <si>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</si>
  <si>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</si>
  <si>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</si>
  <si>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</si>
  <si>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</si>
  <si>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</si>
  <si>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</si>
  <si>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</si>
  <si>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</si>
  <si>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</si>
  <si>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</si>
  <si>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</si>
  <si>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</si>
  <si>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</si>
  <si>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</si>
  <si>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</si>
  <si>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</si>
  <si>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</si>
  <si>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</si>
  <si>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</si>
  <si>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</si>
  <si>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</si>
  <si>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</si>
  <si>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</si>
  <si>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</si>
  <si>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</si>
  <si>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</si>
  <si>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</si>
  <si>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</si>
  <si>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</si>
  <si>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</si>
  <si>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</si>
  <si>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</si>
  <si>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</si>
  <si>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</si>
  <si>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</si>
  <si>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</si>
  <si>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</si>
  <si>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</si>
  <si>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</si>
  <si>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</si>
  <si>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</si>
  <si>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</si>
  <si>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</si>
  <si>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</si>
  <si>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</si>
  <si>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</si>
  <si>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</si>
  <si>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</si>
  <si>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</si>
  <si>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</si>
  <si>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</si>
  <si>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</si>
  <si>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</si>
  <si>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</si>
  <si>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</si>
  <si>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</si>
  <si>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</si>
  <si>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</si>
  <si>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</si>
  <si>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</si>
  <si>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</si>
  <si>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</si>
  <si>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</si>
  <si>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</si>
  <si>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</si>
  <si>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</si>
  <si>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</si>
  <si>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</si>
  <si>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</si>
  <si>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</si>
  <si>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</si>
  <si>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</si>
  <si>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</si>
  <si>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</si>
  <si>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</si>
  <si>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</si>
  <si>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</si>
  <si>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</si>
  <si>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</si>
  <si>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</si>
  <si>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</si>
  <si>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</si>
  <si>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</si>
  <si>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</si>
  <si>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</si>
  <si>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</si>
  <si>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</si>
  <si>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</si>
  <si>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</si>
  <si>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</si>
  <si>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</si>
  <si>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</si>
  <si>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</si>
  <si>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</si>
  <si>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</si>
  <si>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</si>
  <si>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</si>
  <si>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</si>
  <si>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</si>
  <si>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</si>
  <si>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</si>
  <si>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</si>
  <si>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</si>
  <si>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</si>
  <si>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</si>
  <si>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</si>
  <si>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</si>
  <si>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</si>
  <si>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</si>
  <si>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</si>
  <si>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</si>
  <si>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</si>
  <si>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</si>
  <si>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</si>
  <si>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</si>
  <si>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</si>
  <si>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</si>
  <si>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</si>
  <si>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</si>
  <si>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</si>
  <si>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</si>
  <si>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</si>
  <si>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</si>
  <si>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</si>
  <si>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</si>
  <si>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</si>
  <si>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</si>
  <si>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</si>
  <si>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</si>
  <si>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</si>
  <si>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</si>
  <si>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</si>
  <si>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</si>
  <si>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</si>
  <si>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</si>
  <si>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</si>
  <si>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</si>
  <si>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</si>
  <si>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</si>
  <si>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</si>
  <si>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</si>
  <si>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</si>
  <si>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</si>
  <si>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</si>
  <si>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</si>
  <si>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</si>
  <si>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</si>
  <si>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</si>
  <si>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</si>
  <si>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</si>
  <si>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</si>
  <si>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</si>
  <si>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</si>
  <si>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</si>
  <si>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</si>
  <si>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</si>
  <si>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</si>
  <si>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</si>
  <si>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</si>
  <si>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</si>
  <si>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</si>
  <si>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</si>
  <si>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</si>
  <si>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</si>
  <si>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</si>
  <si>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</si>
  <si>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</si>
  <si>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</si>
  <si>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</si>
  <si>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</si>
  <si>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</si>
  <si>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</si>
  <si>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</si>
  <si>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</si>
  <si>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</si>
  <si>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</si>
  <si>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</si>
  <si>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</si>
  <si>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</si>
  <si>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</si>
  <si>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</si>
  <si>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</si>
  <si>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</si>
  <si>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</si>
  <si>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</si>
  <si>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</si>
  <si>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</si>
  <si>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</si>
  <si>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</si>
  <si>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</si>
  <si>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</si>
  <si>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</si>
  <si>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</si>
  <si>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</si>
  <si>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</si>
  <si>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</si>
  <si>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</si>
  <si>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</si>
  <si>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</si>
  <si>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</si>
  <si>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</si>
  <si>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</si>
  <si>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</si>
  <si>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</si>
  <si>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</si>
  <si>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</si>
  <si>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</si>
  <si>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</si>
  <si>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</si>
  <si>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</si>
  <si>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</si>
  <si>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</si>
  <si>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</si>
  <si>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</si>
  <si>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</si>
  <si>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</si>
  <si>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</si>
  <si>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</si>
  <si>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</si>
  <si>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</si>
  <si>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</si>
  <si>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</si>
  <si>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</si>
  <si>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</si>
  <si>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</si>
  <si>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</si>
  <si>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</si>
  <si>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</si>
  <si>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</si>
  <si>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</si>
  <si>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</si>
  <si>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</si>
  <si>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</si>
  <si>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</si>
  <si>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</si>
  <si>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</si>
  <si>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</si>
  <si>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</si>
  <si>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</si>
  <si>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</si>
  <si>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</si>
  <si>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</si>
  <si>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</si>
  <si>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</si>
  <si>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</si>
  <si>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</si>
  <si>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</si>
  <si>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</si>
  <si>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</si>
  <si>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</si>
  <si>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</si>
  <si>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</si>
  <si>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</si>
  <si>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</si>
  <si>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</si>
  <si>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</si>
  <si>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</si>
  <si>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</si>
  <si>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</si>
  <si>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</si>
  <si>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</si>
  <si>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</si>
  <si>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</si>
  <si>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</si>
  <si>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</si>
  <si>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</si>
  <si>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</si>
  <si>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</si>
  <si>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</si>
  <si>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</si>
  <si>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</si>
  <si>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</si>
  <si>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</si>
  <si>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</si>
  <si>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</si>
  <si>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</si>
  <si>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</si>
  <si>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</si>
  <si>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</si>
  <si>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</si>
  <si>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</si>
  <si>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</si>
  <si>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</si>
  <si>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</si>
  <si>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</si>
  <si>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</si>
  <si>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</si>
  <si>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</si>
  <si>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</si>
  <si>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</si>
  <si>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</si>
  <si>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</si>
  <si>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</si>
  <si>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</si>
  <si>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</si>
  <si>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</si>
  <si>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</si>
  <si>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</si>
  <si>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</si>
  <si>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</si>
  <si>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</si>
  <si>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</si>
  <si>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</si>
  <si>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</si>
  <si>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</si>
  <si>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</si>
  <si>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</si>
  <si>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</si>
  <si>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</si>
  <si>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</si>
  <si>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</si>
  <si>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</si>
  <si>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</si>
  <si>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</si>
  <si>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</si>
  <si>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</si>
  <si>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</si>
  <si>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</si>
  <si>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</si>
  <si>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</si>
  <si>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</si>
  <si>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</si>
  <si>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</si>
  <si>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</si>
  <si>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</si>
  <si>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</si>
  <si>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</si>
  <si>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</si>
  <si>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</si>
  <si>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</si>
  <si>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</si>
  <si>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</si>
  <si>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</si>
  <si>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</si>
  <si>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</si>
  <si>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</si>
  <si>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</si>
  <si>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</si>
  <si>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</si>
  <si>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</si>
  <si>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</si>
  <si>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</si>
  <si>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</si>
  <si>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</si>
  <si>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</si>
  <si>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</si>
  <si>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</si>
  <si>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</si>
  <si>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</si>
  <si>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</si>
  <si>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</si>
  <si>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</si>
  <si>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</si>
  <si>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</si>
  <si>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</si>
  <si>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</si>
  <si>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</si>
  <si>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</si>
  <si>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</si>
  <si>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</si>
  <si>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</si>
  <si>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</si>
  <si>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</si>
  <si>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</si>
  <si>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</si>
  <si>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</si>
  <si>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</si>
  <si>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</si>
  <si>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</si>
  <si>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</si>
  <si>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</si>
  <si>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</si>
  <si>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</si>
  <si>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</si>
  <si>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</si>
  <si>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</si>
  <si>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</si>
  <si>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</si>
  <si>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</si>
  <si>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</si>
  <si>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</si>
  <si>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</si>
  <si>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</si>
  <si>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</si>
  <si>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</si>
  <si>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</si>
  <si>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</si>
  <si>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</si>
  <si>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</si>
  <si>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</si>
  <si>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</si>
  <si>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</si>
  <si>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</si>
  <si>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</si>
  <si>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</si>
  <si>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</si>
  <si>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</si>
  <si>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</si>
  <si>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</si>
  <si>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</si>
  <si>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</si>
  <si>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</si>
  <si>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</si>
  <si>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</si>
  <si>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</si>
  <si>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</si>
  <si>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</si>
  <si>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</si>
  <si>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</si>
  <si>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</si>
  <si>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</si>
  <si>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</si>
  <si>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</si>
  <si>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</si>
  <si>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</si>
  <si>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</si>
  <si>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</si>
  <si>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</si>
  <si>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</si>
  <si>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</si>
  <si>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</si>
  <si>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</si>
  <si>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</si>
  <si>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</si>
  <si>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</si>
  <si>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</si>
  <si>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</si>
  <si>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</si>
  <si>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</si>
  <si>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</si>
  <si>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</si>
  <si>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</si>
  <si>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</si>
  <si>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</si>
  <si>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</si>
  <si>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</si>
  <si>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</si>
  <si>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</si>
  <si>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</si>
  <si>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</si>
  <si>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</si>
  <si>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</si>
  <si>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</si>
  <si>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</si>
  <si>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</si>
  <si>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</si>
  <si>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</si>
  <si>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</si>
  <si>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</si>
  <si>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</si>
  <si>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</si>
  <si>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</si>
  <si>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</si>
  <si>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</si>
  <si>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</si>
  <si>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</si>
  <si>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</si>
  <si>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</si>
  <si>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</si>
  <si>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</si>
  <si>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</si>
  <si>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</si>
  <si>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</si>
  <si>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</si>
  <si>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</si>
  <si>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</si>
  <si>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</si>
  <si>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</si>
  <si>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</si>
  <si>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</si>
  <si>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</si>
  <si>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</si>
  <si>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</si>
  <si>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</si>
  <si>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</si>
  <si>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</si>
  <si>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</si>
  <si>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</si>
  <si>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</si>
  <si>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</si>
  <si>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</si>
  <si>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</si>
  <si>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</si>
  <si>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</si>
  <si>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</si>
  <si>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</si>
  <si>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</si>
  <si>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</si>
  <si>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</si>
  <si>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</si>
  <si>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</si>
  <si>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</si>
  <si>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</si>
  <si>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</si>
  <si>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</si>
  <si>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</si>
  <si>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</si>
  <si>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</si>
  <si>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</si>
  <si>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</si>
  <si>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</si>
  <si>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</si>
  <si>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</si>
  <si>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</si>
  <si>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</si>
  <si>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</si>
  <si>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</si>
  <si>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</si>
  <si>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</si>
  <si>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</si>
  <si>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</si>
  <si>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</si>
  <si>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</si>
  <si>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</si>
  <si>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</si>
  <si>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</si>
  <si>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</si>
  <si>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</si>
  <si>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</si>
  <si>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</si>
  <si>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</si>
  <si>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</si>
  <si>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</si>
  <si>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</si>
  <si>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</si>
  <si>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</si>
  <si>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</si>
  <si>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</si>
  <si>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</si>
  <si>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</si>
  <si>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</si>
  <si>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</si>
  <si>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</si>
  <si>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</si>
  <si>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</si>
  <si>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</si>
  <si>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</si>
  <si>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</si>
  <si>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</si>
  <si>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</si>
  <si>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</si>
  <si>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</si>
  <si>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</si>
  <si>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</si>
  <si>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</si>
  <si>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</si>
  <si>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</si>
  <si>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</si>
  <si>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</si>
  <si>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</si>
  <si>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</si>
  <si>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</si>
  <si>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</si>
  <si>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</si>
  <si>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</si>
  <si>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</si>
  <si>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</si>
  <si>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</si>
  <si>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</si>
  <si>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</si>
  <si>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</si>
  <si>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</si>
  <si>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</si>
  <si>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</si>
  <si>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</si>
  <si>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</si>
  <si>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</si>
  <si>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</si>
  <si>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</si>
  <si>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</si>
  <si>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</si>
  <si>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</si>
  <si>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</si>
  <si>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</si>
  <si>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</si>
  <si>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</si>
  <si>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</si>
  <si>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</si>
  <si>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</si>
  <si>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</si>
  <si>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</si>
  <si>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</si>
  <si>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</si>
  <si>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</si>
  <si>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</si>
  <si>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</si>
  <si>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</si>
  <si>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</si>
  <si>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</si>
  <si>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</si>
  <si>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</si>
  <si>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</si>
  <si>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</si>
  <si>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</si>
  <si>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</si>
  <si>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</si>
  <si>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</si>
  <si>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</si>
  <si>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</si>
  <si>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</si>
  <si>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</si>
  <si>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</si>
  <si>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</si>
  <si>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</si>
  <si>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</si>
  <si>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</si>
  <si>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</si>
  <si>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</si>
  <si>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</si>
  <si>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</si>
  <si>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</si>
  <si>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</si>
  <si>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</si>
  <si>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</si>
  <si>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</si>
  <si>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</si>
  <si>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</si>
  <si>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</si>
  <si>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</si>
  <si>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</si>
  <si>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</si>
  <si>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</si>
  <si>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</si>
  <si>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</si>
  <si>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</si>
  <si>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</si>
  <si>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</si>
  <si>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</si>
  <si>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</si>
  <si>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</si>
  <si>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</si>
  <si>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</si>
  <si>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</si>
  <si>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</si>
  <si>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</si>
  <si>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</si>
  <si>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</si>
  <si>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</si>
  <si>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</si>
  <si>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</si>
  <si>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</si>
  <si>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</si>
  <si>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</si>
  <si>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</si>
  <si>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</si>
  <si>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</si>
  <si>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</si>
  <si>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</si>
  <si>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</si>
  <si>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</si>
  <si>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</si>
  <si>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</si>
  <si>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</si>
  <si>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</si>
  <si>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</si>
  <si>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</si>
  <si>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</si>
  <si>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</si>
  <si>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</si>
  <si>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</si>
  <si>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</si>
  <si>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</si>
  <si>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</si>
  <si>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</si>
  <si>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</si>
  <si>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</si>
  <si>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</si>
  <si>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</si>
  <si>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</si>
  <si>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</si>
  <si>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</si>
  <si>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</si>
  <si>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</si>
  <si>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</si>
  <si>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</si>
  <si>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</si>
  <si>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</si>
  <si>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</si>
  <si>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</si>
  <si>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</si>
  <si>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</si>
  <si>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</si>
  <si>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</si>
  <si>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</si>
  <si>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</si>
  <si>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</si>
  <si>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</si>
  <si>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</si>
  <si>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</si>
  <si>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</si>
  <si>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</si>
  <si>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</si>
  <si>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</si>
  <si>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</si>
  <si>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</si>
  <si>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</si>
  <si>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</si>
  <si>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</si>
  <si>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</si>
  <si>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</si>
  <si>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</si>
  <si>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</si>
  <si>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</si>
  <si>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</si>
  <si>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</si>
  <si>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</si>
  <si>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</si>
  <si>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</si>
  <si>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</si>
  <si>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</si>
  <si>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</si>
  <si>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</si>
  <si>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</si>
  <si>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</si>
  <si>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</si>
  <si>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</si>
  <si>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</si>
  <si>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</si>
  <si>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</si>
  <si>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</si>
  <si>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</si>
  <si>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</si>
  <si>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</si>
  <si>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</si>
  <si>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</si>
  <si>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</si>
  <si>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</si>
  <si>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</si>
  <si>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</si>
  <si>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</si>
  <si>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</si>
  <si>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</si>
  <si>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</si>
  <si>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</si>
  <si>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</si>
  <si>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</si>
  <si>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</si>
  <si>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</si>
  <si>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</si>
  <si>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</si>
  <si>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</si>
  <si>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</si>
  <si>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</si>
  <si>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</si>
  <si>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</si>
  <si>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</si>
  <si>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</si>
  <si>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</si>
  <si>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</si>
  <si>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</si>
  <si>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</si>
  <si>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</si>
  <si>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</si>
  <si>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</si>
  <si>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</si>
  <si>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</si>
  <si>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</si>
  <si>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</si>
  <si>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</si>
  <si>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</si>
  <si>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</si>
  <si>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</si>
  <si>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</si>
  <si>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</si>
  <si>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</si>
  <si>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</si>
  <si>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</si>
  <si>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</si>
  <si>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</si>
  <si>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</si>
  <si>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</si>
  <si>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</si>
  <si>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</si>
  <si>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</si>
  <si>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</si>
  <si>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</si>
  <si>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</si>
  <si>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</si>
  <si>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</si>
  <si>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</si>
  <si>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</si>
  <si>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</si>
  <si>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</si>
  <si>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</si>
  <si>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</si>
  <si>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</si>
  <si>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</si>
  <si>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</si>
  <si>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</si>
  <si>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</si>
  <si>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</si>
  <si>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</si>
  <si>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</si>
  <si>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</si>
  <si>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</si>
  <si>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</si>
  <si>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</si>
  <si>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</si>
  <si>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</si>
  <si>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</si>
  <si>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</si>
  <si>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</si>
  <si>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</si>
  <si>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</si>
  <si>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</si>
  <si>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</si>
  <si>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</si>
  <si>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</si>
  <si>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</si>
  <si>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</si>
  <si>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</si>
  <si>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</si>
  <si>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</si>
  <si>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</si>
  <si>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</si>
  <si>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</si>
  <si>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</si>
  <si>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</si>
  <si>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</si>
  <si>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</si>
  <si>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</si>
  <si>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</si>
  <si>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</si>
  <si>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</si>
  <si>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</si>
  <si>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</si>
  <si>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</si>
  <si>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</si>
  <si>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</si>
  <si>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</si>
  <si>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</si>
  <si>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</si>
  <si>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</si>
  <si>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</si>
  <si>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</si>
  <si>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</si>
  <si>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</si>
  <si>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</si>
  <si>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</si>
  <si>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</si>
  <si>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</si>
  <si>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</si>
  <si>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</si>
  <si>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</si>
  <si>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</si>
  <si>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</si>
  <si>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</si>
  <si>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</si>
  <si>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</si>
  <si>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</si>
  <si>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</si>
  <si>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</si>
  <si>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</si>
  <si>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</si>
  <si>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</si>
  <si>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</si>
  <si>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</si>
  <si>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</si>
  <si>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</si>
  <si>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</si>
  <si>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</si>
  <si>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</si>
  <si>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</si>
  <si>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</si>
  <si>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</si>
  <si>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</si>
  <si>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</si>
  <si>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</si>
  <si>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</si>
  <si>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</si>
  <si>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</si>
  <si>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</si>
  <si>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</si>
  <si>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</si>
  <si>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</si>
  <si>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</si>
  <si>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</si>
  <si>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</si>
  <si>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</si>
  <si>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</si>
  <si>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</si>
  <si>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</si>
  <si>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</si>
  <si>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</si>
  <si>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</si>
  <si>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</si>
  <si>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</si>
  <si>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</si>
  <si>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</si>
  <si>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</si>
  <si>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</si>
  <si>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</si>
  <si>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</si>
  <si>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</si>
  <si>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</si>
  <si>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</si>
  <si>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</si>
  <si>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</si>
  <si>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</si>
  <si>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</si>
  <si>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</si>
  <si>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</si>
  <si>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</si>
  <si>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</si>
  <si>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</si>
  <si>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</si>
  <si>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</si>
  <si>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</si>
  <si>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</si>
  <si>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</si>
  <si>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</si>
  <si>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</si>
  <si>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</si>
  <si>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</si>
  <si>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</si>
  <si>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</si>
  <si>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</si>
  <si>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</si>
  <si>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</si>
  <si>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</si>
  <si>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</si>
  <si>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</si>
  <si>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</si>
  <si>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</si>
  <si>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</si>
  <si>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</si>
  <si>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</si>
  <si>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</si>
  <si>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</si>
  <si>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</si>
  <si>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</si>
  <si>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</si>
  <si>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</si>
  <si>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</si>
  <si>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</si>
  <si>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</si>
  <si>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</si>
  <si>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</si>
  <si>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</si>
  <si>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</si>
  <si>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</si>
  <si>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</si>
  <si>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</si>
  <si>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</si>
  <si>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</si>
  <si>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</si>
  <si>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</si>
  <si>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</si>
  <si>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</si>
  <si>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</si>
  <si>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</si>
  <si>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</si>
  <si>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</si>
  <si>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</si>
  <si>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</si>
  <si>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</si>
  <si>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</si>
  <si>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</si>
  <si>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</si>
  <si>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</si>
  <si>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</si>
  <si>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</si>
  <si>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</si>
  <si>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</si>
  <si>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</si>
  <si>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</si>
  <si>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</si>
  <si>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</si>
  <si>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</si>
  <si>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</si>
  <si>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</si>
  <si>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</si>
  <si>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</si>
  <si>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</si>
  <si>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</si>
  <si>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</si>
  <si>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</si>
  <si>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</si>
  <si>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</si>
  <si>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</si>
  <si>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</si>
  <si>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</si>
  <si>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</si>
  <si>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</si>
  <si>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</si>
  <si>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</si>
  <si>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</si>
  <si>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</si>
  <si>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</si>
  <si>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</si>
  <si>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</si>
  <si>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</si>
  <si>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</si>
  <si>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</si>
  <si>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</si>
  <si>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</si>
  <si>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</si>
  <si>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</si>
  <si>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</si>
  <si>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</si>
  <si>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</si>
  <si>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</si>
  <si>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</si>
  <si>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</si>
  <si>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</si>
  <si>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</si>
  <si>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</si>
  <si>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</si>
  <si>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</si>
  <si>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</si>
  <si>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</si>
  <si>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</si>
  <si>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</si>
  <si>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</si>
  <si>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</si>
  <si>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</si>
  <si>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</si>
  <si>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</si>
  <si>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</si>
  <si>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</si>
  <si>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</si>
  <si>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</si>
  <si>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</si>
  <si>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</si>
  <si>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</si>
  <si>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</si>
  <si>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</si>
  <si>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</si>
  <si>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</si>
  <si>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</si>
  <si>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</si>
  <si>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</si>
  <si>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</si>
  <si>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</si>
  <si>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</si>
  <si>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</si>
  <si>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</si>
  <si>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</si>
  <si>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</si>
  <si>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</si>
  <si>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</si>
  <si>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</si>
  <si>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</si>
  <si>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</si>
  <si>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</si>
  <si>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</si>
  <si>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</si>
  <si>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</si>
  <si>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</si>
  <si>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</si>
  <si>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</si>
  <si>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</si>
  <si>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</si>
  <si>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</si>
  <si>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</si>
  <si>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</si>
  <si>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</si>
  <si>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</si>
  <si>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</si>
  <si>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</si>
  <si>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</si>
  <si>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</si>
  <si>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</si>
  <si>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</si>
  <si>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</si>
  <si>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</si>
  <si>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</si>
  <si>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</si>
  <si>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</si>
  <si>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</si>
  <si>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</si>
  <si>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</si>
  <si>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</si>
  <si>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</si>
  <si>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</si>
  <si>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</si>
  <si>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</si>
  <si>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</si>
  <si>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</si>
  <si>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</si>
  <si>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</si>
  <si>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</si>
  <si>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</si>
  <si>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</si>
  <si>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</si>
  <si>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</si>
  <si>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</si>
  <si>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</si>
  <si>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</si>
  <si>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</si>
  <si>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</si>
  <si>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</si>
  <si>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</si>
  <si>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</si>
  <si>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</si>
  <si>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</si>
  <si>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</si>
  <si>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</si>
  <si>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</si>
  <si>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</si>
  <si>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</si>
  <si>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</si>
  <si>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</si>
  <si>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</si>
  <si>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</si>
  <si>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</si>
  <si>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</si>
  <si>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</si>
  <si>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</si>
  <si>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</si>
  <si>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</si>
  <si>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</si>
  <si>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</si>
  <si>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</si>
  <si>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</si>
  <si>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</si>
  <si>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</si>
  <si>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</si>
  <si>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</si>
  <si>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</si>
  <si>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</si>
  <si>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</si>
  <si>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</si>
  <si>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</si>
  <si>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</si>
  <si>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</si>
  <si>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</si>
  <si>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</si>
  <si>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</si>
  <si>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</si>
  <si>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</si>
  <si>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</si>
  <si>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</si>
  <si>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</si>
  <si>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</si>
  <si>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</si>
  <si>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</si>
  <si>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</si>
  <si>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</si>
  <si>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</si>
  <si>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</si>
  <si>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</si>
  <si>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</si>
  <si>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</si>
  <si>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</si>
  <si>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</si>
  <si>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</si>
  <si>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</si>
  <si>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</si>
  <si>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</si>
  <si>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</si>
  <si>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</si>
  <si>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</si>
  <si>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</si>
  <si>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</si>
  <si>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</si>
  <si>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</si>
  <si>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</si>
  <si>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</si>
  <si>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</si>
  <si>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</si>
  <si>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</si>
  <si>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</si>
  <si>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</si>
  <si>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</si>
  <si>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</si>
  <si>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</si>
  <si>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</si>
  <si>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</si>
  <si>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</si>
  <si>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</si>
  <si>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</si>
  <si>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</si>
  <si>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</si>
  <si>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</si>
  <si>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</si>
  <si>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</si>
  <si>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</si>
  <si>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</si>
  <si>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</si>
  <si>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</si>
  <si>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</si>
  <si>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</si>
  <si>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</si>
  <si>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</si>
  <si>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</si>
  <si>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</si>
  <si>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</si>
  <si>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</si>
  <si>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</si>
  <si>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</si>
  <si>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</si>
  <si>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</si>
  <si>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</si>
  <si>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</si>
  <si>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</si>
  <si>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</si>
  <si>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</si>
  <si>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</si>
  <si>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</si>
  <si>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</si>
  <si>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</si>
  <si>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</si>
  <si>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</si>
  <si>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</si>
  <si>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</si>
  <si>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</si>
  <si>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</si>
  <si>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</si>
  <si>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</si>
  <si>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</si>
  <si>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</si>
  <si>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</si>
  <si>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</si>
  <si>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</si>
  <si>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</si>
  <si>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</si>
  <si>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</si>
  <si>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</si>
  <si>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</si>
  <si>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</si>
  <si>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</si>
  <si>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</si>
  <si>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</si>
  <si>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</si>
  <si>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</si>
  <si>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</si>
  <si>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</si>
  <si>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</si>
  <si>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</si>
  <si>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</si>
  <si>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</si>
  <si>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</si>
  <si>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</si>
  <si>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</si>
  <si>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</si>
  <si>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</si>
  <si>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</si>
  <si>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</si>
  <si>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</si>
  <si>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</si>
  <si>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</si>
  <si>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</si>
  <si>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</si>
  <si>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</si>
  <si>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</si>
  <si>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</si>
  <si>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</si>
  <si>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</si>
  <si>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</si>
  <si>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</si>
  <si>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</si>
  <si>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</si>
  <si>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</si>
  <si>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</si>
  <si>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</si>
  <si>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</si>
  <si>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</si>
  <si>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</si>
  <si>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</si>
  <si>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</si>
  <si>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</si>
  <si>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</si>
  <si>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</si>
  <si>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</si>
  <si>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</si>
  <si>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</si>
  <si>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</si>
  <si>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</si>
  <si>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</si>
  <si>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</si>
  <si>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</si>
  <si>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</si>
  <si>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</si>
  <si>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</si>
  <si>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</si>
  <si>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</si>
  <si>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</si>
  <si>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</si>
  <si>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</si>
  <si>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</si>
  <si>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</si>
  <si>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</si>
  <si>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</si>
  <si>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</si>
  <si>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</si>
  <si>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</si>
  <si>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</si>
  <si>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</si>
  <si>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</si>
  <si>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</si>
  <si>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</si>
  <si>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</si>
  <si>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</si>
  <si>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</si>
  <si>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</si>
  <si>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</si>
  <si>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</si>
  <si>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</si>
  <si>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</si>
  <si>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</si>
  <si>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</si>
  <si>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</si>
  <si>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</si>
  <si>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</si>
  <si>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</si>
  <si>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</si>
  <si>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</si>
  <si>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</si>
  <si>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</si>
  <si>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</si>
  <si>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</si>
  <si>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</si>
  <si>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</si>
  <si>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</si>
  <si>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</si>
  <si>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</si>
  <si>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</si>
  <si>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</si>
  <si>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</si>
  <si>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</si>
  <si>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</si>
  <si>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</si>
  <si>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</si>
  <si>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</si>
  <si>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</si>
  <si>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</si>
  <si>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</si>
  <si>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</si>
  <si>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</si>
  <si>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</si>
  <si>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</si>
  <si>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</si>
  <si>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</si>
  <si>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</si>
  <si>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</si>
  <si>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</si>
  <si>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</si>
  <si>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</si>
  <si>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</si>
  <si>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</si>
  <si>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</si>
  <si>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</si>
  <si>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</si>
  <si>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</si>
  <si>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</si>
  <si>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</si>
  <si>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</si>
  <si>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</si>
  <si>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</si>
  <si>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</si>
  <si>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</si>
  <si>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</si>
  <si>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</si>
  <si>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</si>
  <si>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</si>
  <si>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</si>
  <si>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</si>
  <si>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</si>
  <si>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</si>
  <si>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</si>
  <si>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</si>
  <si>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</si>
  <si>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</si>
  <si>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</si>
  <si>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</si>
  <si>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</si>
  <si>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</si>
  <si>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</si>
  <si>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</si>
  <si>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</si>
  <si>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</si>
  <si>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</si>
  <si>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</si>
  <si>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</si>
  <si>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</si>
  <si>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</si>
  <si>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</si>
  <si>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</si>
  <si>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</si>
  <si>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</si>
  <si>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</si>
  <si>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</si>
  <si>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</si>
  <si>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</si>
  <si>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</si>
  <si>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</si>
  <si>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</si>
  <si>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</si>
  <si>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</si>
  <si>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</si>
  <si>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</si>
  <si>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</si>
  <si>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</si>
  <si>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</si>
  <si>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</si>
  <si>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</si>
  <si>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</si>
  <si>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</si>
  <si>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</si>
  <si>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</si>
  <si>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</si>
  <si>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</si>
  <si>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</si>
  <si>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</si>
  <si>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</si>
  <si>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</si>
  <si>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</si>
  <si>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</si>
  <si>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</si>
  <si>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</si>
  <si>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</si>
  <si>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</si>
  <si>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</si>
  <si>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</si>
  <si>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</si>
  <si>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</si>
  <si>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</si>
  <si>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</si>
  <si>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</si>
  <si>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</si>
  <si>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</si>
  <si>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</si>
  <si>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</si>
  <si>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</si>
  <si>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</si>
  <si>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</si>
  <si>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</si>
  <si>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</si>
  <si>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</si>
  <si>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</si>
  <si>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</si>
  <si>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</si>
  <si>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</si>
  <si>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</si>
  <si>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</si>
  <si>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</si>
  <si>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</si>
  <si>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</si>
  <si>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</si>
  <si>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</si>
  <si>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</si>
  <si>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</si>
  <si>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</si>
  <si>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</si>
  <si>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</si>
  <si>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</si>
  <si>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</si>
  <si>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</si>
  <si>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</si>
  <si>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</si>
  <si>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</si>
  <si>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</si>
  <si>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</si>
  <si>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</si>
  <si>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</si>
  <si>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</si>
  <si>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</si>
  <si>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</si>
  <si>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</si>
  <si>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</si>
  <si>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</si>
  <si>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</si>
  <si>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</si>
  <si>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</si>
  <si>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</si>
  <si>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</si>
  <si>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</si>
  <si>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</si>
  <si>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</si>
  <si>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</si>
  <si>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</si>
  <si>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</si>
  <si>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</si>
  <si>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</si>
  <si>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</si>
  <si>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</si>
  <si>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</si>
  <si>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</si>
  <si>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</si>
  <si>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</si>
  <si>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</si>
  <si>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</si>
  <si>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</si>
  <si>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</si>
  <si>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</si>
  <si>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</si>
  <si>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</si>
  <si>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</si>
  <si>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</si>
  <si>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</si>
  <si>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</si>
  <si>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</si>
  <si>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</si>
  <si>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</si>
  <si>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</si>
  <si>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</si>
  <si>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</si>
  <si>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</si>
  <si>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</si>
  <si>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</si>
  <si>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</si>
  <si>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</si>
  <si>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</si>
  <si>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</si>
  <si>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</si>
  <si>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</si>
  <si>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</si>
  <si>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</si>
  <si>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</si>
  <si>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</si>
  <si>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</si>
  <si>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</si>
  <si>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</si>
  <si>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</si>
  <si>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</si>
  <si>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</si>
  <si>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</si>
  <si>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</si>
  <si>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</si>
  <si>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</si>
  <si>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</si>
  <si>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</si>
  <si>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</si>
  <si>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</si>
  <si>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</si>
  <si>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</si>
  <si>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</si>
  <si>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</si>
  <si>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</si>
  <si>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</si>
  <si>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</si>
  <si>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</si>
  <si>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</si>
  <si>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</si>
  <si>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</si>
  <si>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</si>
  <si>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</si>
  <si>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</si>
  <si>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</si>
  <si>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</si>
  <si>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</si>
  <si>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</si>
  <si>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</si>
  <si>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</si>
  <si>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</si>
  <si>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</si>
  <si>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</si>
  <si>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</si>
  <si>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</si>
  <si>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</si>
  <si>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</si>
  <si>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</si>
  <si>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</si>
  <si>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</si>
  <si>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</si>
  <si>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</si>
  <si>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</si>
  <si>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</si>
  <si>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</si>
  <si>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</si>
  <si>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</si>
  <si>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</si>
  <si>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</si>
  <si>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</si>
  <si>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</si>
  <si>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</si>
  <si>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</si>
  <si>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</si>
  <si>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</si>
  <si>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</si>
  <si>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</si>
  <si>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</si>
  <si>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</si>
  <si>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</si>
  <si>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</si>
  <si>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</si>
  <si>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</si>
  <si>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</si>
  <si>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</si>
  <si>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</si>
  <si>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</si>
  <si>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</si>
  <si>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</si>
  <si>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</si>
  <si>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</si>
  <si>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</si>
  <si>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</si>
  <si>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</si>
  <si>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</si>
  <si>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</si>
  <si>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</si>
  <si>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</si>
  <si>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</si>
  <si>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</si>
  <si>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</si>
  <si>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</si>
  <si>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</si>
  <si>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</si>
  <si>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</si>
  <si>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</si>
  <si>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</si>
  <si>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</si>
  <si>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</si>
  <si>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</si>
  <si>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</si>
  <si>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</si>
  <si>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</si>
  <si>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</si>
  <si>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</si>
  <si>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</si>
  <si>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</si>
  <si>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</si>
  <si>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</si>
  <si>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</si>
  <si>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</si>
  <si>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</si>
  <si>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</si>
  <si>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</si>
  <si>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</si>
  <si>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</si>
  <si>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</si>
  <si>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</si>
  <si>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</si>
  <si>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</si>
  <si>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</si>
  <si>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</si>
  <si>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</si>
  <si>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</si>
  <si>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</si>
  <si>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</si>
  <si>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</si>
  <si>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</si>
  <si>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</si>
  <si>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</si>
  <si>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</si>
  <si>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</si>
  <si>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</si>
  <si>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</si>
  <si>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</si>
  <si>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</si>
  <si>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</si>
  <si>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</si>
  <si>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</si>
  <si>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</si>
  <si>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</si>
  <si>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</si>
  <si>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</si>
  <si>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</si>
  <si>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</si>
  <si>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</si>
  <si>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</si>
  <si>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</si>
  <si>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</si>
  <si>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</si>
  <si>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</si>
  <si>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</si>
  <si>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</si>
  <si>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</si>
  <si>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</si>
  <si>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</si>
  <si>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</si>
  <si>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</si>
  <si>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</si>
  <si>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</si>
  <si>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</si>
  <si>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</si>
  <si>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</si>
  <si>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</si>
  <si>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</si>
  <si>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</si>
  <si>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</si>
  <si>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</si>
  <si>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</si>
  <si>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</si>
  <si>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</si>
  <si>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</si>
  <si>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</si>
  <si>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</si>
  <si>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</si>
  <si>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</si>
  <si>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</si>
  <si>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</si>
  <si>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</si>
  <si>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</si>
  <si>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</si>
  <si>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</si>
  <si>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</si>
  <si>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</si>
  <si>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</si>
  <si>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</si>
  <si>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</si>
  <si>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</si>
  <si>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</si>
  <si>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</si>
  <si>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</si>
  <si>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</si>
  <si>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</si>
  <si>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</si>
  <si>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</si>
  <si>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</si>
  <si>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</si>
  <si>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</si>
  <si>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</si>
  <si>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</si>
  <si>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</si>
  <si>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</si>
  <si>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</si>
  <si>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</si>
  <si>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</si>
  <si>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</si>
  <si>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</si>
  <si>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</si>
  <si>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</si>
  <si>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</si>
  <si>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</si>
  <si>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</si>
  <si>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</si>
  <si>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</si>
  <si>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</si>
  <si>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</si>
  <si>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</si>
  <si>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</si>
  <si>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</si>
  <si>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</si>
  <si>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</si>
  <si>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</si>
  <si>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</si>
  <si>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</si>
  <si>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</si>
  <si>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</si>
  <si>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</si>
  <si>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</si>
  <si>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</si>
  <si>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</si>
  <si>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</si>
  <si>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</si>
  <si>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</si>
  <si>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</si>
  <si>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</si>
  <si>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</si>
  <si>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</si>
  <si>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</si>
  <si>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</si>
  <si>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</si>
  <si>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</si>
  <si>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</si>
  <si>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</si>
  <si>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</si>
  <si>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</si>
  <si>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</si>
  <si>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</si>
  <si>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</si>
  <si>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</si>
  <si>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</si>
  <si>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</si>
  <si>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</si>
  <si>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</si>
  <si>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</si>
  <si>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</si>
  <si>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</si>
  <si>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</si>
  <si>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</si>
  <si>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</si>
  <si>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</si>
  <si>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</si>
  <si>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</si>
  <si>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</si>
  <si>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</si>
  <si>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</si>
  <si>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</si>
  <si>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</si>
  <si>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</si>
  <si>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</si>
  <si>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</si>
  <si>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</si>
  <si>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</si>
  <si>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</si>
  <si>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</si>
  <si>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</si>
  <si>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</si>
  <si>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</si>
  <si>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</si>
  <si>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</si>
  <si>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</si>
  <si>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</si>
  <si>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</si>
  <si>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</si>
  <si>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</si>
  <si>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</si>
  <si>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</si>
  <si>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</si>
  <si>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</si>
  <si>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</si>
  <si>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</si>
  <si>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</si>
  <si>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</si>
  <si>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</si>
  <si>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</si>
  <si>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</si>
  <si>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</si>
  <si>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</si>
  <si>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</si>
  <si>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</si>
  <si>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</si>
  <si>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</si>
  <si>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</si>
  <si>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</si>
  <si>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</si>
  <si>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</si>
  <si>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</si>
  <si>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</si>
  <si>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</si>
  <si>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</si>
  <si>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</si>
  <si>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</si>
  <si>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</si>
  <si>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</si>
  <si>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</si>
  <si>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</si>
  <si>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</si>
  <si>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</si>
  <si>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</si>
  <si>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</si>
  <si>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</si>
  <si>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</si>
  <si>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</si>
  <si>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</si>
  <si>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</si>
  <si>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</si>
  <si>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</si>
  <si>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</si>
  <si>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</si>
  <si>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</si>
  <si>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</si>
  <si>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</si>
  <si>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</si>
  <si>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</si>
  <si>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</si>
  <si>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</si>
  <si>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</si>
  <si>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</si>
  <si>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</si>
  <si>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</si>
  <si>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</si>
  <si>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</si>
  <si>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</si>
  <si>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</si>
  <si>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</si>
  <si>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</si>
  <si>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</si>
  <si>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</si>
  <si>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</si>
  <si>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</si>
  <si>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</si>
  <si>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</si>
  <si>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</si>
  <si>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</si>
  <si>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</si>
  <si>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</si>
  <si>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</si>
  <si>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</si>
  <si>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</si>
  <si>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</si>
  <si>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</si>
  <si>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</si>
  <si>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</si>
  <si>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</si>
  <si>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</si>
  <si>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</si>
  <si>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</si>
  <si>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</si>
  <si>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</si>
  <si>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</si>
  <si>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</si>
  <si>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</si>
  <si>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</si>
  <si>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</si>
  <si>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</si>
  <si>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</si>
  <si>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</si>
  <si>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</si>
  <si>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</si>
  <si>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</si>
  <si>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</si>
  <si>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</si>
  <si>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</si>
  <si>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</si>
  <si>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</si>
  <si>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</si>
  <si>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</si>
  <si>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</si>
  <si>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</si>
  <si>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</si>
  <si>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</si>
  <si>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</si>
  <si>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</si>
  <si>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</si>
  <si>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</si>
  <si>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</si>
  <si>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</si>
  <si>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</si>
  <si>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</si>
  <si>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</si>
  <si>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</si>
  <si>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</si>
  <si>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</si>
  <si>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</si>
  <si>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</si>
  <si>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</si>
  <si>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</si>
  <si>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</si>
  <si>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</si>
  <si>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</si>
  <si>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</si>
  <si>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</si>
  <si>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</si>
  <si>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</si>
  <si>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</si>
  <si>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</si>
  <si>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</si>
  <si>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</si>
  <si>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</si>
  <si>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</si>
  <si>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</si>
  <si>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</si>
  <si>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</si>
  <si>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</si>
  <si>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</si>
  <si>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</si>
  <si>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</si>
  <si>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</si>
  <si>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</si>
  <si>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</si>
  <si>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</si>
  <si>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</si>
  <si>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</si>
  <si>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</si>
  <si>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</si>
  <si>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</si>
  <si>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</si>
  <si>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</si>
  <si>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</si>
  <si>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</si>
  <si>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</si>
  <si>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</si>
  <si>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</si>
  <si>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</si>
  <si>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</si>
  <si>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</si>
  <si>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</si>
  <si>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</si>
  <si>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</si>
  <si>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</si>
  <si>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</si>
  <si>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</si>
  <si>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</si>
  <si>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</si>
  <si>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</si>
  <si>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</si>
  <si>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</si>
  <si>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</si>
  <si>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</si>
  <si>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</si>
  <si>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</si>
  <si>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</si>
  <si>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</si>
  <si>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</si>
  <si>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</si>
  <si>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</si>
  <si>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</si>
  <si>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</si>
  <si>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</si>
  <si>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</si>
  <si>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</si>
  <si>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</si>
  <si>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</si>
  <si>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</si>
  <si>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</si>
  <si>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</si>
  <si>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</si>
  <si>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</si>
  <si>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</si>
  <si>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</si>
  <si>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</si>
  <si>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</si>
  <si>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</si>
  <si>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</si>
  <si>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</si>
  <si>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</si>
  <si>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</si>
  <si>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</si>
  <si>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</si>
  <si>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</si>
  <si>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</si>
  <si>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</si>
  <si>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</si>
  <si>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</si>
  <si>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</si>
  <si>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</si>
  <si>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</si>
  <si>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</si>
  <si>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</si>
  <si>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</si>
  <si>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</si>
  <si>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</si>
  <si>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</si>
  <si>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</si>
  <si>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</si>
  <si>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</si>
  <si>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</si>
  <si>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</si>
  <si>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</si>
  <si>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</si>
  <si>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</si>
  <si>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</si>
  <si>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</si>
  <si>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</si>
  <si>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</si>
  <si>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</si>
  <si>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</si>
  <si>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</si>
  <si>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</si>
  <si>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</si>
  <si>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</si>
  <si>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</si>
  <si>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</si>
  <si>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</si>
  <si>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</si>
  <si>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</si>
  <si>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</si>
  <si>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</si>
  <si>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</si>
  <si>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</si>
  <si>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</si>
  <si>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</si>
  <si>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</si>
  <si>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</si>
  <si>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</si>
  <si>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</si>
  <si>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</si>
  <si>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</si>
  <si>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</si>
  <si>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</si>
  <si>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</si>
  <si>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</si>
  <si>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</si>
  <si>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</si>
  <si>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</si>
  <si>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</si>
  <si>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</si>
  <si>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</si>
  <si>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</si>
  <si>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</si>
  <si>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</si>
  <si>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</si>
  <si>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</si>
  <si>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</si>
  <si>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</si>
  <si>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</si>
  <si>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</si>
  <si>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</si>
  <si>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</si>
  <si>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</si>
  <si>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</si>
  <si>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</si>
  <si>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</si>
  <si>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</si>
  <si>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</si>
  <si>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</si>
  <si>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</si>
  <si>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</si>
  <si>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</si>
  <si>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</si>
  <si>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</si>
  <si>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</si>
  <si>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</si>
  <si>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</si>
  <si>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</si>
  <si>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</si>
  <si>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</si>
  <si>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</si>
  <si>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</si>
  <si>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</si>
  <si>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</si>
  <si>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</si>
  <si>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</si>
  <si>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</si>
  <si>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</si>
  <si>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</si>
  <si>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</si>
  <si>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</si>
  <si>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</si>
  <si>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</si>
  <si>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</si>
  <si>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</si>
  <si>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</si>
  <si>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</si>
  <si>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</si>
  <si>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</si>
  <si>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</si>
  <si>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</si>
  <si>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</si>
  <si>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</si>
  <si>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</si>
  <si>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</si>
  <si>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</si>
  <si>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</si>
  <si>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</si>
  <si>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</si>
  <si>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</si>
  <si>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</si>
  <si>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</si>
  <si>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</si>
  <si>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</si>
  <si>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</si>
  <si>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</si>
  <si>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</si>
  <si>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</si>
  <si>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</si>
  <si>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</si>
  <si>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</si>
  <si>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</si>
  <si>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</si>
  <si>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</si>
  <si>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</si>
  <si>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</si>
  <si>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</si>
  <si>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</si>
  <si>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</si>
  <si>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</si>
  <si>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</si>
  <si>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</si>
  <si>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</si>
  <si>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</si>
  <si>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</si>
  <si>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</si>
  <si>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</si>
  <si>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</si>
  <si>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</si>
  <si>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</si>
  <si>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</si>
  <si>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</si>
  <si>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</si>
  <si>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</si>
  <si>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</si>
  <si>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</si>
  <si>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</si>
  <si>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</si>
  <si>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</si>
  <si>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</si>
  <si>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</si>
  <si>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</si>
  <si>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</si>
  <si>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</si>
  <si>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</si>
  <si>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</si>
  <si>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</si>
  <si>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</si>
  <si>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</si>
  <si>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</si>
  <si>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</si>
  <si>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</si>
  <si>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</si>
  <si>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</si>
  <si>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</si>
  <si>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</si>
  <si>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</si>
  <si>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</si>
  <si>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</si>
  <si>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</si>
  <si>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</si>
  <si>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</si>
  <si>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</si>
  <si>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</si>
  <si>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</si>
  <si>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</si>
  <si>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</si>
  <si>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</si>
  <si>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</si>
  <si>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</si>
  <si>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</si>
  <si>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</si>
  <si>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</si>
  <si>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</si>
  <si>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</si>
  <si>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</si>
  <si>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</si>
  <si>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</si>
  <si>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</si>
  <si>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</si>
  <si>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</si>
  <si>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</si>
  <si>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</si>
  <si>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</si>
  <si>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</si>
  <si>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</si>
  <si>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</si>
  <si>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</si>
  <si>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</si>
  <si>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</si>
  <si>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</si>
  <si>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</si>
  <si>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</si>
  <si>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</si>
  <si>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</si>
  <si>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</si>
  <si>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</si>
  <si>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</si>
  <si>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</si>
  <si>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</si>
  <si>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</si>
  <si>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</si>
  <si>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</si>
  <si>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</si>
  <si>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</si>
  <si>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</si>
  <si>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</si>
  <si>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</si>
  <si>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</si>
  <si>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</si>
  <si>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</si>
  <si>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</si>
  <si>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</si>
  <si>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</si>
  <si>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</si>
  <si>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</si>
  <si>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</si>
  <si>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</si>
  <si>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</si>
  <si>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</si>
  <si>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</si>
  <si>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</si>
  <si>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</si>
  <si>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</si>
  <si>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</si>
  <si>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</si>
  <si>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</si>
  <si>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</si>
  <si>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</si>
  <si>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</si>
  <si>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</si>
  <si>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</si>
  <si>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</si>
  <si>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</si>
  <si>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</si>
  <si>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</si>
  <si>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</si>
  <si>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</si>
  <si>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</si>
  <si>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</si>
  <si>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</si>
  <si>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</si>
  <si>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</si>
  <si>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</si>
  <si>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</si>
  <si>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</si>
  <si>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</si>
  <si>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</si>
  <si>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</si>
  <si>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</si>
  <si>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</si>
  <si>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</si>
  <si>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</si>
  <si>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</si>
  <si>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</si>
  <si>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</si>
  <si>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</si>
  <si>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</si>
  <si>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</si>
  <si>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</si>
  <si>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</si>
  <si>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</si>
  <si>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</si>
  <si>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</si>
  <si>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</si>
  <si>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</si>
  <si>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</si>
  <si>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</si>
  <si>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</si>
  <si>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</si>
  <si>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</si>
  <si>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</si>
  <si>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</si>
  <si>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</si>
  <si>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</si>
  <si>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</si>
  <si>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</si>
  <si>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</si>
  <si>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</si>
  <si>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</si>
  <si>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</si>
  <si>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</si>
  <si>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</si>
  <si>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</si>
  <si>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</si>
  <si>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</si>
  <si>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</si>
  <si>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</si>
  <si>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</si>
  <si>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</si>
  <si>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</si>
  <si>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</si>
  <si>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</si>
  <si>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</si>
  <si>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</si>
  <si>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</si>
  <si>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</si>
  <si>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</si>
  <si>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</si>
  <si>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</si>
  <si>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</si>
  <si>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</si>
  <si>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</si>
  <si>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</si>
  <si>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</si>
  <si>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</si>
  <si>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</si>
  <si>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</si>
  <si>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</si>
  <si>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</si>
  <si>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</si>
  <si>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</si>
  <si>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</si>
  <si>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</si>
  <si>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</si>
  <si>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</si>
  <si>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</si>
  <si>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</si>
  <si>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</si>
  <si>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</si>
  <si>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</si>
  <si>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</si>
  <si>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</si>
  <si>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</si>
  <si>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</si>
  <si>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</si>
  <si>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</si>
  <si>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</si>
  <si>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</si>
  <si>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</si>
  <si>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</si>
  <si>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</si>
  <si>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</si>
  <si>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</si>
  <si>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</si>
  <si>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</si>
  <si>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</si>
  <si>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</si>
  <si>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</si>
  <si>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</si>
  <si>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</si>
  <si>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</si>
  <si>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</si>
  <si>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</si>
  <si>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</si>
  <si>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</si>
  <si>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</si>
  <si>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</si>
  <si>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</si>
  <si>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</si>
  <si>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</si>
  <si>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</si>
  <si>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</si>
  <si>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</si>
  <si>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</si>
  <si>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</si>
  <si>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</si>
  <si>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</si>
  <si>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</si>
  <si>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</si>
  <si>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</si>
  <si>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</si>
  <si>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</si>
  <si>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</si>
  <si>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</si>
  <si>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</si>
  <si>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</si>
  <si>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</si>
  <si>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</si>
  <si>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</si>
  <si>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</si>
  <si>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</si>
  <si>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</si>
  <si>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</si>
  <si>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</si>
  <si>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</si>
  <si>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</si>
  <si>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</si>
  <si>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</si>
  <si>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</si>
  <si>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</si>
  <si>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</si>
  <si>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</si>
  <si>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</si>
  <si>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</si>
  <si>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</si>
  <si>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</si>
  <si>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</si>
  <si>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</si>
  <si>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</si>
  <si>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</si>
  <si>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</si>
  <si>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</si>
  <si>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</si>
  <si>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</si>
  <si>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</si>
  <si>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</si>
  <si>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</si>
  <si>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</si>
  <si>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</si>
  <si>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</si>
  <si>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</si>
  <si>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</si>
  <si>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</si>
  <si>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</si>
  <si>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</si>
  <si>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</si>
  <si>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</si>
  <si>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</si>
  <si>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</si>
  <si>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</si>
  <si>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</si>
  <si>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</si>
  <si>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</si>
  <si>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</si>
  <si>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</si>
  <si>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</si>
  <si>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</si>
  <si>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</si>
  <si>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</si>
  <si>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</si>
  <si>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</si>
  <si>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</si>
  <si>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</si>
  <si>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</si>
  <si>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</si>
  <si>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</si>
  <si>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</si>
  <si>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</si>
  <si>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</si>
  <si>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</si>
  <si>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</si>
  <si>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</si>
  <si>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</si>
  <si>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</si>
  <si>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</si>
  <si>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</si>
  <si>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</si>
  <si>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</si>
  <si>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</si>
  <si>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</si>
  <si>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</si>
  <si>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</si>
  <si>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</si>
  <si>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</si>
  <si>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</si>
  <si>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</si>
  <si>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</si>
  <si>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</si>
  <si>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</si>
  <si>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</si>
  <si>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</si>
  <si>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</si>
  <si>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</si>
  <si>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</si>
  <si>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</si>
  <si>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</si>
  <si>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</si>
  <si>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</si>
  <si>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</si>
  <si>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</si>
  <si>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</si>
  <si>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</si>
  <si>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</si>
  <si>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</si>
  <si>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</si>
  <si>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</si>
  <si>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</si>
  <si>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</si>
  <si>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</si>
  <si>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</si>
  <si>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</si>
  <si>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</si>
  <si>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</si>
  <si>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</si>
  <si>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</si>
  <si>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</si>
  <si>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</si>
  <si>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</si>
  <si>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</si>
  <si>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</si>
  <si>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</si>
  <si>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</si>
  <si>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</si>
  <si>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</si>
  <si>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</si>
  <si>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</si>
  <si>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</si>
  <si>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</si>
  <si>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</si>
  <si>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</si>
  <si>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</si>
  <si>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</si>
  <si>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</si>
  <si>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</si>
  <si>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</si>
  <si>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</si>
  <si>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</si>
  <si>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</si>
  <si>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</si>
  <si>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</si>
  <si>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</si>
  <si>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</si>
  <si>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</si>
  <si>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</si>
  <si>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</si>
  <si>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</si>
  <si>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</si>
  <si>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</si>
  <si>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</si>
  <si>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</si>
  <si>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</si>
  <si>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</si>
  <si>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</si>
  <si>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</si>
  <si>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</si>
  <si>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</si>
  <si>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</si>
  <si>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</si>
  <si>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</si>
  <si>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</si>
  <si>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</si>
  <si>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</si>
  <si>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</si>
  <si>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</si>
  <si>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</si>
  <si>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</si>
  <si>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</si>
  <si>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</si>
  <si>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</si>
  <si>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</si>
  <si>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</si>
  <si>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</si>
  <si>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</si>
  <si>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</si>
  <si>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</si>
  <si>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</si>
  <si>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</si>
  <si>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</si>
  <si>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</si>
  <si>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</si>
  <si>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</si>
  <si>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</si>
  <si>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</si>
  <si>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</si>
  <si>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</si>
  <si>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</si>
  <si>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</si>
  <si>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</si>
  <si>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</si>
  <si>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</si>
  <si>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</si>
  <si>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</si>
  <si>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</si>
  <si>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</si>
  <si>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</si>
  <si>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</si>
  <si>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</si>
  <si>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</si>
  <si>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</si>
  <si>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</si>
  <si>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</si>
  <si>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</si>
  <si>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</si>
  <si>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</si>
  <si>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</si>
  <si>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</si>
  <si>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</si>
  <si>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</si>
  <si>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</si>
  <si>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</si>
  <si>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</si>
  <si>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</si>
  <si>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</si>
  <si>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</si>
  <si>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</si>
  <si>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</si>
  <si>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</si>
  <si>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</si>
  <si>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</si>
  <si>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</si>
  <si>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</si>
  <si>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</si>
  <si>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</si>
  <si>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</si>
  <si>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</si>
  <si>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</si>
  <si>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</si>
  <si>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</si>
  <si>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</si>
  <si>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</si>
  <si>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</si>
  <si>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</si>
  <si>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</si>
  <si>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</si>
  <si>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</si>
  <si>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</si>
  <si>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</si>
  <si>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</si>
  <si>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</si>
  <si>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</si>
  <si>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</si>
  <si>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</si>
  <si>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</si>
  <si>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</si>
  <si>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</si>
  <si>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</si>
  <si>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</si>
  <si>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</si>
  <si>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</si>
  <si>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</si>
  <si>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</si>
  <si>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</si>
  <si>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</si>
  <si>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</si>
  <si>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</si>
  <si>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</si>
  <si>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</si>
  <si>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</si>
  <si>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</si>
  <si>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</si>
  <si>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</si>
  <si>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</si>
  <si>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</si>
  <si>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</si>
  <si>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</si>
  <si>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</si>
  <si>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</si>
  <si>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</si>
  <si>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</si>
  <si>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</si>
  <si>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</si>
  <si>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</si>
  <si>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</si>
  <si>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</si>
  <si>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</si>
  <si>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</si>
  <si>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</si>
  <si>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</si>
  <si>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</si>
  <si>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</si>
  <si>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</si>
  <si>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</si>
  <si>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</si>
  <si>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</si>
  <si>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</si>
  <si>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</si>
  <si>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</si>
  <si>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</si>
  <si>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</si>
  <si>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</si>
  <si>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</si>
  <si>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</si>
  <si>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</si>
  <si>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</si>
  <si>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</si>
  <si>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</si>
  <si>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</si>
  <si>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</si>
  <si>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</si>
  <si>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</si>
  <si>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</si>
  <si>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</si>
  <si>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</si>
  <si>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</si>
  <si>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</si>
  <si>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</si>
  <si>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</si>
  <si>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</si>
  <si>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</si>
  <si>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</si>
  <si>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</si>
  <si>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</si>
  <si>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</si>
  <si>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</si>
  <si>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</si>
  <si>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</si>
  <si>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</si>
  <si>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</si>
  <si>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</si>
  <si>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</si>
  <si>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</si>
  <si>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</si>
  <si>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</si>
  <si>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</si>
  <si>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</si>
  <si>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</si>
  <si>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</si>
  <si>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</si>
  <si>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</si>
  <si>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</si>
  <si>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</si>
  <si>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</si>
  <si>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</si>
  <si>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</si>
  <si>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</si>
  <si>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</si>
  <si>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</si>
  <si>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</si>
  <si>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</si>
  <si>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</si>
  <si>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</si>
  <si>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</si>
  <si>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</si>
  <si>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</si>
  <si>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</si>
  <si>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</si>
  <si>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</si>
  <si>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</si>
  <si>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</si>
  <si>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</si>
  <si>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</si>
  <si>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</si>
  <si>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</si>
  <si>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</si>
  <si>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</si>
  <si>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</si>
  <si>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</si>
  <si>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</si>
  <si>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</si>
  <si>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</si>
  <si>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</si>
  <si>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</si>
  <si>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</si>
  <si>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</si>
  <si>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</si>
  <si>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</si>
  <si>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</si>
  <si>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</si>
  <si>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</si>
  <si>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</si>
  <si>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</si>
  <si>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</si>
  <si>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</si>
  <si>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</si>
  <si>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</si>
  <si>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</si>
  <si>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</si>
  <si>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</si>
  <si>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</si>
  <si>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</si>
  <si>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</si>
  <si>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</si>
  <si>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</si>
  <si>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</si>
  <si>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</si>
  <si>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</si>
  <si>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</si>
  <si>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</si>
  <si>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</si>
  <si>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</si>
  <si>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</si>
  <si>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</si>
  <si>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</si>
  <si>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</si>
  <si>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</si>
  <si>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</si>
  <si>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</si>
  <si>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</si>
  <si>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</si>
  <si>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</si>
  <si>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</si>
  <si>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</si>
  <si>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</si>
  <si>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</si>
  <si>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</si>
  <si>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</si>
  <si>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</si>
  <si>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</si>
  <si>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</si>
  <si>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</si>
  <si>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</si>
  <si>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</si>
  <si>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</si>
  <si>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</si>
  <si>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</si>
  <si>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</si>
  <si>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</si>
  <si>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</si>
  <si>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</si>
  <si>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</si>
  <si>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</si>
  <si>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</si>
  <si>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</si>
  <si>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</si>
  <si>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</si>
  <si>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</si>
  <si>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</si>
  <si>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</si>
  <si>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</si>
  <si>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</si>
  <si>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</si>
  <si>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</si>
  <si>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</si>
  <si>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</si>
  <si>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</si>
  <si>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</si>
  <si>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</si>
  <si>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</si>
  <si>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</si>
  <si>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</si>
  <si>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</si>
  <si>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</si>
  <si>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</si>
  <si>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</si>
  <si>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</si>
  <si>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</si>
  <si>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</si>
  <si>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</si>
  <si>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</si>
  <si>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</si>
  <si>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</si>
  <si>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</si>
  <si>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</si>
  <si>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</si>
  <si>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</si>
  <si>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</si>
  <si>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</si>
  <si>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</si>
  <si>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</si>
  <si>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</si>
  <si>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</si>
  <si>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</si>
  <si>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</si>
  <si>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</si>
  <si>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</si>
  <si>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</si>
  <si>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</si>
  <si>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</si>
  <si>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</si>
  <si>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</si>
  <si>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</si>
  <si>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</si>
  <si>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</si>
  <si>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</si>
  <si>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</si>
  <si>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</si>
  <si>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</si>
  <si>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</si>
  <si>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</si>
  <si>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</si>
  <si>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</si>
  <si>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</si>
  <si>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</si>
  <si>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</si>
  <si>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</si>
  <si>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</si>
  <si>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</si>
  <si>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</si>
  <si>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</si>
  <si>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</si>
  <si>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</si>
  <si>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</si>
  <si>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</si>
  <si>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</si>
  <si>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</si>
  <si>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</si>
  <si>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</si>
  <si>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</si>
  <si>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</si>
  <si>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</si>
  <si>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</si>
  <si>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</si>
  <si>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</si>
  <si>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</si>
  <si>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</si>
  <si>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</si>
  <si>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</si>
  <si>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</si>
  <si>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</si>
  <si>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</si>
  <si>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</si>
  <si>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</si>
  <si>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</si>
  <si>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</si>
  <si>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</si>
  <si>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</si>
  <si>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</si>
  <si>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</si>
  <si>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</si>
  <si>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</si>
  <si>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</si>
  <si>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</si>
  <si>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</si>
  <si>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</si>
  <si>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</si>
  <si>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</si>
  <si>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</si>
  <si>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</si>
  <si>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</si>
  <si>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</si>
  <si>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</si>
  <si>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</si>
  <si>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</si>
  <si>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</si>
  <si>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</si>
  <si>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</si>
  <si>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</si>
  <si>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</si>
  <si>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</si>
  <si>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</si>
  <si>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</si>
  <si>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</si>
  <si>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</si>
  <si>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</si>
  <si>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</si>
  <si>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</si>
  <si>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</si>
  <si>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</si>
  <si>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</si>
  <si>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</si>
  <si>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</si>
  <si>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</si>
  <si>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</si>
  <si>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</si>
  <si>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</si>
  <si>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</si>
  <si>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</si>
  <si>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</si>
  <si>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</si>
  <si>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</si>
  <si>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</si>
  <si>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</si>
  <si>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</si>
  <si>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</si>
  <si>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</si>
  <si>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</si>
  <si>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</si>
  <si>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</si>
  <si>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</si>
  <si>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</si>
  <si>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</si>
  <si>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</si>
  <si>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</si>
  <si>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</si>
  <si>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</si>
  <si>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</si>
  <si>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</si>
  <si>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</si>
  <si>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</si>
  <si>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</si>
  <si>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</si>
  <si>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</si>
  <si>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</si>
  <si>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</si>
  <si>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</si>
  <si>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</si>
  <si>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</si>
  <si>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</si>
  <si>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</si>
  <si>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</si>
  <si>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</si>
  <si>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</si>
  <si>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</si>
  <si>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</si>
  <si>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</si>
  <si>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</si>
  <si>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</si>
  <si>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</si>
  <si>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</si>
  <si>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</si>
  <si>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</si>
  <si>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</si>
  <si>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</si>
  <si>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</si>
  <si>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</si>
  <si>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</si>
  <si>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</si>
  <si>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</si>
  <si>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</si>
  <si>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</si>
  <si>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</si>
  <si>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</si>
  <si>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</si>
  <si>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</si>
  <si>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</si>
  <si>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</si>
  <si>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</si>
  <si>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</si>
  <si>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</si>
  <si>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</si>
  <si>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</si>
  <si>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</si>
  <si>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</si>
  <si>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</si>
  <si>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</si>
  <si>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</si>
  <si>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</si>
  <si>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</si>
  <si>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</si>
  <si>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</si>
  <si>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</si>
  <si>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</si>
  <si>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</si>
  <si>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</si>
  <si>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</si>
  <si>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</si>
  <si>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</si>
  <si>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</si>
  <si>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</si>
  <si>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</si>
  <si>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</si>
  <si>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</si>
  <si>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</si>
  <si>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</si>
  <si>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</si>
  <si>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</si>
  <si>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</si>
  <si>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</si>
  <si>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</si>
  <si>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</si>
  <si>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</si>
  <si>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</si>
  <si>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</si>
  <si>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</si>
  <si>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</si>
  <si>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</si>
  <si>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</si>
  <si>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</si>
  <si>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</si>
  <si>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</si>
  <si>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</si>
  <si>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</si>
  <si>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</si>
  <si>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</si>
  <si>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</si>
  <si>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</si>
  <si>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</si>
  <si>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</si>
  <si>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</si>
  <si>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</si>
  <si>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</si>
  <si>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</si>
  <si>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</si>
  <si>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</si>
  <si>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</si>
  <si>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</si>
  <si>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</si>
  <si>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</si>
  <si>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</si>
  <si>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</si>
  <si>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</si>
  <si>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</si>
  <si>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</si>
  <si>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</si>
  <si>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</si>
  <si>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</si>
  <si>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</si>
  <si>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</si>
  <si>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</si>
  <si>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</si>
  <si>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</si>
  <si>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</si>
  <si>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</si>
  <si>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</si>
  <si>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</si>
  <si>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</si>
  <si>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</si>
  <si>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</si>
  <si>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</si>
  <si>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</si>
  <si>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</si>
  <si>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</si>
  <si>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</si>
  <si>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</si>
  <si>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</si>
  <si>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</si>
  <si>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</si>
  <si>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</si>
  <si>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</si>
  <si>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</si>
  <si>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</si>
  <si>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</si>
  <si>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</si>
  <si>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</si>
  <si>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</si>
  <si>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</si>
  <si>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</si>
  <si>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</si>
  <si>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</si>
  <si>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</si>
  <si>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</si>
  <si>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</si>
  <si>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</si>
  <si>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</si>
  <si>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</si>
  <si>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</si>
  <si>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</si>
  <si>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</si>
  <si>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</si>
  <si>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</si>
  <si>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</si>
  <si>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</si>
  <si>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</si>
  <si>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</si>
  <si>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</si>
  <si>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</si>
  <si>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</si>
  <si>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</si>
  <si>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</si>
  <si>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</si>
  <si>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</si>
  <si>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</si>
  <si>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</si>
  <si>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</si>
  <si>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</si>
  <si>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</si>
  <si>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</si>
  <si>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</si>
  <si>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</si>
  <si>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</si>
  <si>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</si>
  <si>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</si>
  <si>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</si>
  <si>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</si>
  <si>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</si>
  <si>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</si>
  <si>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</si>
  <si>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</si>
  <si>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</si>
  <si>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</si>
  <si>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</si>
  <si>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</si>
  <si>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</si>
  <si>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</si>
  <si>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</si>
  <si>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</si>
  <si>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</si>
  <si>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</si>
  <si>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</si>
  <si>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</si>
  <si>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</si>
  <si>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</si>
  <si>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</si>
  <si>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</si>
  <si>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</si>
  <si>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</si>
  <si>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</si>
  <si>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</si>
  <si>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</si>
  <si>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</si>
  <si>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</si>
  <si>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</si>
  <si>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</si>
  <si>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</si>
  <si>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</si>
  <si>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</si>
  <si>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</si>
  <si>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</si>
  <si>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</si>
  <si>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</si>
  <si>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</si>
  <si>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</si>
  <si>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</si>
  <si>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</si>
  <si>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</si>
  <si>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</si>
  <si>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</si>
  <si>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</si>
  <si>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</si>
  <si>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</si>
  <si>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</si>
  <si>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</si>
  <si>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</si>
  <si>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</si>
  <si>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</si>
  <si>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</si>
  <si>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</si>
  <si>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</si>
  <si>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</si>
  <si>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</si>
  <si>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</si>
  <si>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</si>
  <si>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</si>
  <si>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</si>
  <si>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</si>
  <si>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</si>
  <si>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</si>
  <si>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</si>
  <si>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</si>
  <si>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</si>
  <si>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</si>
  <si>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</si>
  <si>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</si>
  <si>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</si>
  <si>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</si>
  <si>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</si>
  <si>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</si>
  <si>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</si>
  <si>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</si>
  <si>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</si>
  <si>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</si>
  <si>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</si>
  <si>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</si>
  <si>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</si>
  <si>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</si>
  <si>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</si>
  <si>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</si>
  <si>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</si>
  <si>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</si>
  <si>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</si>
  <si>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</si>
  <si>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</si>
  <si>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</si>
  <si>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</si>
  <si>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</si>
  <si>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</si>
  <si>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</si>
  <si>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</si>
  <si>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</si>
  <si>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</si>
  <si>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</si>
  <si>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</si>
  <si>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</si>
  <si>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</si>
  <si>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</si>
  <si>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</si>
  <si>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</si>
  <si>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</si>
  <si>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</si>
  <si>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</si>
  <si>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</si>
  <si>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</si>
  <si>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</si>
  <si>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</si>
  <si>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</si>
  <si>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</si>
  <si>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</si>
  <si>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</si>
  <si>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</si>
  <si>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</si>
  <si>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</si>
  <si>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</si>
  <si>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</si>
  <si>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</si>
  <si>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</si>
  <si>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</si>
  <si>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</si>
  <si>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</si>
  <si>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</si>
  <si>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</si>
  <si>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</si>
  <si>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</si>
  <si>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</si>
  <si>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</si>
  <si>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</si>
  <si>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</si>
  <si>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</si>
  <si>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</si>
  <si>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</si>
  <si>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</si>
  <si>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</si>
  <si>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</si>
  <si>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</si>
  <si>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</si>
  <si>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</si>
  <si>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</si>
  <si>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</si>
  <si>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</si>
  <si>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</si>
  <si>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</si>
  <si>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</si>
  <si>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</si>
  <si>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</si>
  <si>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</si>
  <si>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</si>
  <si>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</si>
  <si>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</si>
  <si>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</si>
  <si>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</si>
  <si>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</si>
  <si>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</si>
  <si>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</si>
  <si>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</si>
  <si>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</si>
  <si>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</si>
  <si>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</si>
  <si>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</si>
  <si>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</si>
  <si>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</si>
  <si>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</si>
  <si>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</si>
  <si>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</si>
  <si>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</si>
  <si>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</si>
  <si>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</si>
  <si>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</si>
  <si>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</si>
  <si>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</si>
  <si>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</si>
  <si>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</si>
  <si>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</si>
  <si>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</si>
  <si>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</si>
  <si>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</si>
  <si>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</si>
  <si>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</si>
  <si>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</si>
  <si>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</si>
  <si>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</si>
  <si>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</si>
  <si>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</si>
  <si>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</si>
  <si>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</si>
  <si>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</si>
  <si>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</si>
  <si>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</si>
  <si>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</si>
  <si>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</si>
  <si>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</si>
  <si>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</si>
  <si>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</si>
  <si>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</si>
  <si>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</si>
  <si>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</si>
  <si>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</si>
  <si>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</si>
  <si>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</si>
  <si>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</si>
  <si>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</si>
  <si>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</si>
  <si>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</si>
  <si>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</si>
  <si>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</si>
  <si>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</si>
  <si>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</si>
  <si>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</si>
  <si>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</si>
  <si>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</si>
  <si>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</si>
  <si>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</si>
  <si>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</si>
  <si>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</si>
  <si>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</si>
  <si>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</si>
  <si>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</si>
  <si>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</si>
  <si>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</si>
  <si>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</si>
  <si>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</si>
  <si>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</si>
  <si>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</si>
  <si>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</si>
  <si>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</si>
  <si>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</si>
  <si>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</si>
  <si>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</si>
  <si>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</si>
  <si>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</si>
  <si>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</si>
  <si>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</si>
  <si>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</si>
  <si>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</si>
  <si>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</si>
  <si>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</si>
  <si>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</si>
  <si>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</si>
  <si>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</si>
  <si>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</si>
  <si>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</si>
  <si>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</si>
  <si>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</si>
  <si>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</si>
  <si>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</si>
  <si>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</si>
  <si>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</si>
  <si>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</si>
  <si>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</si>
  <si>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</si>
  <si>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</si>
  <si>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</si>
  <si>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</si>
  <si>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</si>
  <si>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</si>
  <si>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</si>
  <si>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</si>
  <si>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</si>
  <si>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</si>
  <si>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</si>
  <si>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</si>
  <si>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</si>
  <si>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</si>
  <si>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</si>
  <si>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</si>
  <si>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</si>
  <si>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</si>
  <si>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</si>
  <si>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</si>
  <si>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</si>
  <si>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</si>
  <si>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</si>
  <si>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</si>
  <si>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</si>
  <si>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</si>
  <si>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</si>
  <si>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</si>
  <si>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</si>
  <si>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</si>
  <si>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</si>
  <si>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</si>
  <si>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</si>
  <si>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</si>
  <si>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</si>
  <si>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</si>
  <si>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</si>
  <si>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</si>
  <si>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</si>
  <si>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</si>
  <si>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</si>
  <si>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</si>
  <si>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</si>
  <si>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</si>
  <si>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</si>
  <si>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</si>
  <si>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</si>
  <si>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</si>
  <si>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</si>
  <si>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</si>
  <si>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</si>
  <si>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</si>
  <si>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</si>
  <si>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</si>
  <si>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</si>
  <si>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</si>
  <si>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</si>
  <si>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</si>
  <si>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</si>
  <si>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</si>
  <si>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</si>
  <si>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</si>
  <si>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</si>
  <si>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</si>
  <si>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</si>
  <si>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</si>
  <si>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</si>
  <si>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</si>
  <si>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</si>
  <si>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</si>
  <si>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</si>
  <si>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</si>
  <si>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</si>
  <si>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</si>
  <si>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</si>
  <si>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</si>
  <si>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</si>
  <si>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</si>
  <si>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</si>
  <si>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</si>
  <si>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</si>
  <si>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</si>
  <si>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</si>
  <si>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</si>
  <si>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</si>
  <si>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</si>
  <si>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</si>
  <si>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</si>
  <si>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</si>
  <si>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</si>
  <si>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</si>
  <si>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</si>
  <si>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</si>
  <si>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</si>
  <si>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</si>
  <si>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</si>
  <si>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</si>
  <si>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</si>
  <si>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</si>
  <si>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</si>
  <si>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</si>
  <si>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</si>
  <si>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</si>
  <si>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</si>
  <si>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</si>
  <si>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</si>
  <si>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</si>
  <si>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</si>
  <si>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</si>
  <si>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</si>
  <si>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</si>
  <si>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</si>
  <si>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</si>
  <si>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</si>
  <si>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</si>
  <si>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</si>
  <si>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</si>
  <si>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</si>
  <si>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</si>
  <si>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</si>
  <si>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</si>
  <si>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</si>
  <si>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</si>
  <si>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</si>
  <si>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</si>
  <si>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</si>
  <si>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</si>
  <si>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</si>
  <si>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</si>
  <si>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</si>
  <si>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</si>
  <si>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</si>
  <si>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</si>
  <si>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</si>
  <si>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</si>
  <si>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</si>
  <si>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</si>
  <si>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</si>
  <si>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</si>
  <si>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</si>
  <si>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</si>
  <si>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</si>
  <si>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</si>
  <si>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</si>
  <si>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</si>
  <si>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</si>
  <si>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</si>
  <si>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</si>
  <si>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</si>
  <si>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</si>
  <si>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</si>
  <si>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</si>
  <si>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</si>
  <si>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</si>
  <si>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</si>
  <si>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</si>
  <si>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</si>
  <si>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</si>
  <si>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</si>
  <si>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</si>
  <si>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</si>
  <si>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</si>
  <si>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</si>
  <si>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</si>
  <si>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</si>
  <si>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</si>
  <si>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</si>
  <si>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</si>
  <si>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</si>
  <si>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</si>
  <si>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</si>
  <si>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</si>
  <si>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</si>
  <si>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</si>
  <si>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</si>
  <si>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</si>
  <si>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</si>
  <si>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</si>
  <si>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</si>
  <si>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</si>
  <si>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</si>
  <si>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</si>
  <si>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</si>
  <si>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</si>
  <si>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</si>
  <si>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</si>
  <si>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</si>
  <si>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</si>
  <si>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</si>
  <si>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</si>
  <si>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</si>
  <si>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</si>
  <si>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</si>
  <si>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</si>
  <si>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</si>
  <si>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</si>
  <si>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</si>
  <si>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</si>
  <si>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</si>
  <si>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</si>
  <si>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</si>
  <si>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</si>
  <si>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</si>
  <si>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</si>
  <si>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</si>
  <si>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</si>
  <si>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</si>
  <si>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</si>
  <si>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</si>
  <si>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</si>
  <si>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</si>
  <si>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</si>
  <si>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</si>
  <si>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</si>
  <si>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</si>
  <si>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</si>
  <si>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</si>
  <si>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</si>
  <si>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</si>
  <si>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</si>
  <si>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</si>
  <si>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</si>
  <si>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</si>
  <si>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</si>
  <si>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</si>
  <si>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</si>
  <si>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</si>
  <si>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</si>
  <si>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</si>
  <si>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</si>
  <si>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</si>
  <si>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</si>
  <si>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</si>
  <si>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</si>
  <si>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</si>
  <si>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</si>
  <si>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</si>
  <si>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</si>
  <si>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</si>
  <si>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</si>
  <si>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</si>
  <si>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</si>
  <si>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</si>
  <si>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</si>
  <si>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</si>
  <si>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</si>
  <si>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</si>
  <si>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</si>
  <si>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</si>
  <si>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</si>
  <si>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</si>
  <si>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</si>
  <si>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</si>
  <si>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</si>
  <si>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</si>
  <si>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</si>
  <si>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</si>
  <si>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</si>
  <si>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</si>
  <si>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</si>
  <si>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</si>
  <si>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</si>
  <si>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</si>
  <si>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</si>
  <si>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</si>
  <si>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</si>
  <si>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</si>
  <si>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</si>
  <si>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</si>
  <si>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</si>
  <si>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</si>
  <si>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</si>
  <si>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</si>
  <si>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</si>
  <si>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</si>
  <si>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</si>
  <si>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</si>
  <si>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</si>
  <si>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</si>
  <si>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</si>
  <si>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</si>
  <si>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</si>
  <si>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</si>
  <si>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</si>
  <si>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</si>
  <si>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</si>
  <si>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</si>
  <si>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</si>
  <si>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</si>
  <si>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</si>
  <si>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</si>
  <si>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</si>
  <si>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</si>
  <si>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</si>
  <si>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</si>
  <si>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</si>
  <si>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</si>
  <si>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</si>
  <si>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</si>
  <si>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</si>
  <si>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</si>
  <si>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</si>
  <si>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</si>
  <si>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</si>
  <si>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</si>
  <si>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</si>
  <si>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</si>
  <si>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</si>
  <si>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</si>
  <si>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</si>
  <si>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</si>
  <si>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</si>
  <si>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</si>
  <si>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</si>
  <si>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</si>
  <si>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</si>
  <si>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</si>
  <si>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</si>
  <si>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</si>
  <si>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</si>
  <si>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</si>
  <si>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</si>
  <si>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</si>
  <si>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</si>
  <si>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</si>
  <si>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</si>
  <si>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</si>
  <si>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</si>
  <si>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</si>
  <si>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</si>
  <si>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</si>
  <si>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</si>
  <si>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</si>
  <si>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</si>
  <si>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</si>
  <si>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</si>
  <si>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</si>
  <si>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</si>
  <si>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</si>
  <si>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</si>
  <si>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</si>
  <si>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</si>
  <si>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</si>
  <si>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</si>
  <si>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</si>
  <si>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</si>
  <si>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</si>
  <si>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</si>
  <si>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</si>
  <si>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</si>
  <si>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</si>
  <si>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</si>
  <si>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</si>
  <si>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</si>
  <si>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</si>
  <si>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</si>
  <si>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</si>
  <si>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</si>
  <si>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</si>
  <si>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</si>
  <si>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</si>
  <si>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</si>
  <si>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</si>
  <si>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</si>
  <si>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</si>
  <si>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</si>
  <si>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</si>
  <si>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</si>
  <si>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</si>
  <si>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</si>
  <si>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</si>
  <si>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</si>
  <si>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</si>
  <si>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</si>
  <si>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</si>
  <si>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</si>
  <si>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</si>
  <si>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</si>
  <si>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</si>
  <si>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</si>
  <si>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</si>
  <si>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</si>
  <si>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</si>
  <si>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</si>
  <si>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</si>
  <si>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</si>
  <si>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</si>
  <si>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</si>
  <si>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</si>
  <si>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</si>
  <si>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</si>
  <si>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</si>
  <si>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</si>
  <si>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</si>
  <si>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</si>
  <si>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</si>
  <si>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</si>
  <si>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</si>
  <si>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</si>
  <si>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</si>
  <si>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</si>
  <si>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</si>
  <si>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</si>
  <si>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</si>
  <si>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</si>
  <si>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</si>
  <si>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</si>
  <si>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</si>
  <si>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</si>
  <si>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</si>
  <si>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</si>
  <si>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</si>
  <si>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</si>
  <si>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</si>
  <si>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</si>
  <si>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</si>
  <si>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</si>
  <si>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</si>
  <si>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</si>
  <si>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</si>
  <si>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</si>
  <si>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</si>
  <si>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</si>
  <si>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</si>
  <si>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</si>
  <si>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</si>
  <si>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</si>
  <si>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</si>
  <si>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</si>
  <si>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</si>
  <si>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</si>
  <si>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</si>
  <si>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</si>
  <si>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</si>
  <si>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</si>
  <si>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</si>
  <si>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</si>
  <si>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</si>
  <si>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</si>
  <si>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</si>
  <si>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</si>
  <si>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</si>
  <si>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</si>
  <si>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</si>
  <si>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</si>
  <si>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</si>
  <si>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</si>
  <si>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</si>
  <si>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</si>
  <si>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</si>
  <si>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</si>
  <si>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</si>
  <si>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</si>
  <si>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</si>
  <si>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</si>
  <si>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</si>
  <si>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</si>
  <si>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</si>
  <si>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</si>
  <si>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</si>
  <si>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</si>
  <si>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</si>
  <si>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</si>
  <si>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</si>
  <si>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</si>
  <si>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</si>
  <si>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</si>
  <si>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</si>
  <si>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</si>
  <si>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</si>
  <si>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</si>
  <si>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</si>
  <si>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</si>
  <si>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</si>
  <si>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</si>
  <si>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</si>
  <si>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</si>
  <si>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</si>
  <si>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</si>
  <si>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</si>
  <si>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</si>
  <si>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</si>
  <si>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</si>
  <si>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</si>
  <si>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</si>
  <si>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</si>
  <si>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</si>
  <si>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</si>
  <si>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</si>
  <si>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</si>
  <si>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</si>
  <si>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</si>
  <si>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</si>
  <si>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</si>
  <si>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</si>
  <si>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</si>
  <si>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</si>
  <si>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</si>
  <si>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</si>
  <si>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</si>
  <si>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</si>
  <si>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</si>
  <si>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</si>
  <si>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</si>
  <si>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</si>
  <si>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</si>
  <si>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</si>
  <si>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</si>
  <si>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</si>
  <si>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</si>
  <si>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</si>
  <si>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</si>
  <si>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</si>
  <si>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</si>
  <si>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</si>
  <si>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</si>
  <si>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</si>
  <si>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</si>
  <si>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</si>
  <si>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</si>
  <si>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</si>
  <si>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</si>
  <si>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</si>
  <si>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</si>
  <si>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</si>
  <si>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</si>
  <si>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</si>
  <si>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</si>
  <si>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</si>
  <si>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</si>
  <si>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</si>
  <si>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</si>
  <si>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</si>
  <si>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</si>
  <si>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</si>
  <si>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</si>
  <si>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</si>
  <si>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</si>
  <si>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</si>
  <si>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</si>
  <si>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</si>
  <si>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</si>
  <si>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</si>
  <si>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</si>
  <si>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</si>
  <si>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</si>
  <si>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</si>
  <si>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</si>
  <si>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</si>
  <si>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</si>
  <si>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</si>
  <si>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</si>
  <si>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</si>
  <si>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</si>
  <si>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</si>
  <si>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</si>
  <si>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</si>
  <si>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</si>
  <si>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</si>
  <si>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</si>
  <si>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</si>
  <si>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</si>
  <si>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</si>
  <si>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</si>
  <si>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</si>
  <si>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</si>
  <si>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</si>
  <si>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</si>
  <si>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</si>
  <si>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</si>
  <si>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</si>
  <si>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</si>
  <si>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</si>
  <si>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</si>
  <si>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</si>
  <si>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</si>
  <si>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</si>
  <si>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</si>
  <si>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</si>
  <si>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</si>
  <si>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</si>
  <si>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</si>
  <si>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</si>
  <si>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</si>
  <si>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</si>
  <si>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</si>
  <si>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</si>
  <si>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</si>
  <si>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</si>
  <si>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</si>
  <si>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</si>
  <si>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</si>
  <si>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</si>
  <si>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</si>
  <si>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</si>
  <si>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</si>
  <si>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</si>
  <si>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</si>
  <si>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</si>
  <si>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</si>
  <si>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</si>
  <si>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</si>
  <si>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</si>
  <si>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</si>
  <si>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</si>
  <si>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</si>
  <si>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</si>
  <si>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</si>
  <si>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</si>
  <si>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</si>
  <si>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</si>
  <si>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</si>
  <si>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</si>
  <si>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</si>
  <si>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</si>
  <si>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</si>
  <si>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</si>
  <si>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</si>
  <si>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</si>
  <si>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</si>
  <si>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</si>
  <si>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</si>
  <si>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</si>
  <si>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</si>
  <si>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</si>
  <si>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</si>
  <si>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</si>
  <si>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</si>
  <si>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</si>
  <si>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</si>
  <si>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</si>
  <si>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</si>
  <si>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</si>
  <si>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</si>
  <si>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</si>
  <si>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</si>
  <si>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</si>
  <si>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</si>
  <si>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</si>
  <si>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</si>
  <si>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</si>
  <si>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</si>
  <si>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</si>
  <si>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</si>
  <si>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</si>
  <si>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</si>
  <si>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</si>
  <si>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</si>
  <si>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</si>
  <si>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</si>
  <si>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</si>
  <si>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</si>
  <si>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</si>
  <si>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</si>
  <si>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</si>
  <si>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</si>
  <si>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</si>
  <si>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</si>
  <si>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</si>
  <si>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</si>
  <si>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</si>
  <si>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</si>
  <si>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</si>
  <si>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</si>
  <si>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</si>
  <si>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</si>
  <si>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</si>
  <si>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</si>
  <si>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</si>
  <si>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</si>
  <si>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</si>
  <si>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</si>
  <si>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</si>
  <si>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</si>
  <si>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</si>
  <si>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</si>
  <si>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</si>
  <si>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</si>
  <si>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</si>
  <si>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</si>
  <si>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</si>
  <si>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</si>
  <si>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</si>
  <si>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</si>
  <si>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</si>
  <si>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</si>
  <si>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</si>
  <si>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</si>
  <si>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</si>
  <si>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</si>
  <si>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</si>
  <si>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</si>
  <si>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</si>
  <si>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</si>
  <si>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</si>
  <si>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</si>
  <si>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</si>
  <si>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</si>
  <si>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</si>
  <si>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</si>
  <si>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</si>
  <si>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</si>
  <si>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</si>
  <si>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</si>
  <si>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</si>
  <si>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</si>
  <si>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</si>
  <si>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</si>
  <si>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</si>
  <si>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</si>
  <si>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</si>
  <si>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</si>
  <si>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</si>
  <si>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</si>
  <si>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</si>
  <si>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</si>
  <si>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</si>
  <si>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</si>
  <si>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</si>
  <si>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</si>
  <si>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</si>
  <si>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</si>
  <si>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</si>
  <si>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</si>
  <si>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</si>
  <si>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</si>
  <si>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</si>
  <si>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</si>
  <si>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</si>
  <si>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</si>
  <si>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</si>
  <si>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</si>
  <si>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</si>
  <si>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</si>
  <si>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</si>
  <si>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</si>
  <si>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</si>
  <si>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</si>
  <si>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</si>
  <si>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</si>
  <si>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</si>
  <si>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</si>
  <si>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</si>
  <si>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</si>
  <si>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</si>
  <si>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</si>
  <si>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</si>
  <si>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</si>
  <si>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</si>
  <si>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</si>
  <si>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</si>
  <si>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</si>
  <si>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</si>
  <si>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</si>
  <si>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</si>
  <si>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</si>
  <si>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</si>
  <si>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</si>
  <si>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</si>
  <si>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</si>
  <si>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</si>
  <si>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</si>
  <si>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</si>
  <si>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</si>
  <si>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</si>
  <si>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</si>
  <si>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</si>
  <si>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</si>
  <si>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</si>
  <si>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</si>
  <si>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</si>
  <si>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</si>
  <si>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</si>
  <si>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</si>
  <si>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</si>
  <si>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</si>
  <si>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</si>
  <si>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</si>
  <si>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</si>
  <si>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</si>
  <si>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</si>
  <si>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</si>
  <si>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</si>
  <si>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</si>
  <si>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</si>
  <si>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</si>
  <si>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</si>
  <si>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</si>
  <si>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</si>
  <si>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</si>
  <si>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</si>
  <si>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</si>
  <si>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</si>
  <si>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</si>
  <si>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</si>
  <si>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</si>
  <si>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</si>
  <si>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</si>
  <si>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</si>
  <si>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</si>
  <si>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</si>
  <si>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</si>
  <si>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</si>
  <si>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</si>
  <si>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</si>
  <si>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</si>
  <si>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</si>
  <si>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</si>
  <si>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</si>
  <si>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</si>
  <si>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</si>
  <si>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</si>
  <si>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</si>
  <si>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</si>
  <si>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</si>
  <si>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</si>
  <si>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</si>
  <si>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</si>
  <si>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</si>
  <si>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</si>
  <si>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</si>
  <si>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</si>
  <si>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</si>
  <si>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</si>
  <si>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</si>
  <si>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</si>
  <si>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</si>
  <si>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</si>
  <si>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</si>
  <si>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</si>
  <si>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</si>
  <si>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</si>
  <si>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</si>
  <si>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</si>
  <si>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</si>
  <si>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</si>
  <si>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</si>
  <si>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</si>
  <si>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</si>
  <si>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</si>
  <si>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</si>
  <si>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</si>
  <si>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</si>
  <si>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</si>
  <si>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</si>
  <si>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</si>
  <si>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</si>
  <si>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</si>
  <si>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</si>
  <si>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</si>
  <si>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</si>
  <si>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</si>
  <si>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</si>
  <si>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</si>
  <si>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</si>
  <si>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</si>
  <si>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</si>
  <si>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</si>
  <si>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</si>
  <si>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</si>
  <si>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</si>
  <si>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</si>
  <si>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</si>
  <si>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</si>
  <si>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</si>
  <si>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</si>
  <si>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</si>
  <si>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</si>
  <si>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</si>
  <si>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</si>
  <si>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</si>
  <si>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</si>
  <si>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</si>
  <si>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</si>
  <si>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</si>
  <si>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</si>
  <si>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</si>
  <si>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</si>
  <si>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</si>
  <si>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</si>
  <si>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</si>
  <si>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</si>
  <si>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</si>
  <si>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</si>
  <si>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</si>
  <si>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</si>
  <si>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</si>
  <si>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</si>
  <si>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</si>
  <si>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</si>
  <si>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</si>
  <si>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</si>
  <si>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</si>
  <si>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</si>
  <si>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</si>
  <si>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</si>
  <si>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</si>
  <si>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</si>
  <si>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</si>
  <si>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</si>
  <si>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</si>
  <si>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</si>
  <si>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</si>
  <si>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</si>
  <si>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</si>
  <si>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</si>
  <si>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</si>
  <si>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</si>
  <si>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</si>
  <si>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</si>
  <si>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</si>
  <si>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</si>
  <si>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</si>
  <si>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</si>
  <si>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</si>
  <si>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</si>
  <si>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</si>
  <si>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</si>
  <si>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</si>
  <si>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</si>
  <si>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</si>
  <si>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</si>
  <si>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</si>
  <si>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</si>
  <si>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</si>
  <si>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</si>
  <si>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</si>
  <si>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</si>
  <si>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</si>
  <si>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</si>
  <si>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</si>
  <si>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</si>
  <si>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</si>
  <si>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</si>
  <si>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</si>
  <si>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</si>
  <si>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</si>
  <si>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</si>
  <si>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</si>
  <si>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</si>
  <si>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</si>
  <si>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</si>
  <si>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</si>
  <si>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</si>
  <si>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</si>
  <si>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</si>
  <si>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</si>
  <si>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</si>
  <si>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</si>
  <si>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</si>
  <si>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</si>
  <si>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</si>
  <si>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</si>
  <si>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</si>
  <si>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</si>
  <si>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</si>
  <si>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</si>
  <si>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</si>
  <si>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</si>
  <si>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</si>
  <si>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</si>
  <si>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</si>
  <si>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</si>
  <si>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</si>
  <si>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</si>
  <si>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</si>
  <si>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</si>
  <si>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</si>
  <si>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</si>
  <si>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</si>
  <si>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</si>
  <si>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</si>
  <si>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</si>
  <si>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</si>
  <si>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</si>
  <si>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</si>
  <si>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</si>
  <si>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</si>
  <si>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</si>
  <si>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</si>
  <si>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</si>
  <si>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</si>
  <si>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</si>
  <si>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</si>
  <si>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</si>
  <si>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</si>
  <si>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</si>
  <si>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</si>
  <si>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</si>
  <si>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</si>
  <si>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</si>
  <si>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</si>
  <si>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</si>
  <si>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</si>
  <si>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</si>
  <si>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</si>
  <si>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</si>
  <si>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</si>
  <si>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</si>
  <si>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</si>
  <si>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</si>
  <si>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</si>
  <si>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</si>
  <si>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</si>
  <si>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</si>
  <si>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</si>
  <si>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</si>
  <si>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</si>
  <si>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</si>
  <si>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</si>
  <si>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</si>
  <si>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</si>
  <si>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</si>
  <si>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</si>
  <si>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</si>
  <si>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</si>
  <si>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</si>
  <si>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</si>
  <si>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</si>
  <si>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</si>
  <si>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</si>
  <si>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</si>
  <si>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</si>
  <si>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</si>
  <si>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</si>
  <si>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</si>
  <si>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</si>
  <si>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</si>
  <si>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</si>
  <si>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</si>
  <si>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</si>
  <si>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</si>
  <si>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</si>
  <si>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</si>
  <si>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</si>
  <si>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</si>
  <si>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</si>
  <si>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</si>
  <si>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</si>
  <si>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</si>
  <si>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</si>
  <si>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</si>
  <si>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</si>
  <si>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</si>
  <si>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</si>
  <si>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</si>
  <si>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</si>
  <si>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</si>
  <si>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</si>
  <si>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</si>
  <si>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</si>
  <si>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</si>
  <si>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</si>
  <si>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</si>
  <si>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</si>
  <si>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</si>
  <si>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</si>
  <si>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</si>
  <si>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</si>
  <si>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</si>
  <si>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</si>
  <si>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</si>
  <si>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</si>
  <si>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</si>
  <si>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</si>
  <si>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</si>
  <si>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</si>
  <si>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</si>
  <si>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</si>
  <si>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</si>
  <si>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</si>
  <si>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</si>
  <si>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</si>
  <si>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</si>
  <si>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</si>
  <si>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</si>
  <si>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</si>
  <si>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</si>
  <si>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</si>
  <si>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</si>
  <si>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</si>
  <si>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</si>
  <si>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</si>
  <si>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</si>
  <si>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</si>
  <si>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</si>
  <si>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</si>
  <si>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</si>
  <si>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</si>
  <si>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</si>
  <si>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</si>
  <si>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</si>
  <si>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</si>
  <si>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</si>
  <si>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</si>
  <si>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</si>
  <si>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</si>
  <si>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</si>
  <si>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</si>
  <si>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</si>
  <si>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</si>
  <si>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</si>
  <si>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</si>
  <si>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</si>
  <si>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</si>
  <si>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</si>
  <si>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</si>
  <si>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</si>
  <si>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</si>
  <si>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</si>
  <si>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</si>
  <si>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</si>
  <si>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</si>
  <si>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</si>
  <si>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</si>
  <si>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</si>
  <si>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</si>
  <si>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</si>
  <si>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</si>
  <si>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</si>
  <si>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</si>
  <si>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</si>
  <si>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</si>
  <si>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</si>
  <si>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</si>
  <si>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</si>
  <si>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</si>
  <si>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</si>
  <si>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</si>
  <si>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</si>
  <si>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</si>
  <si>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</si>
  <si>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</si>
  <si>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</si>
  <si>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</si>
  <si>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</si>
  <si>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</si>
  <si>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</si>
  <si>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</si>
  <si>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</si>
  <si>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</si>
  <si>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</si>
  <si>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</si>
  <si>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</si>
  <si>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</si>
  <si>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</si>
  <si>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</si>
  <si>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</si>
  <si>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</si>
  <si>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</si>
  <si>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</si>
  <si>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</si>
  <si>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</si>
  <si>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</si>
  <si>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</si>
  <si>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</si>
  <si>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</si>
  <si>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</si>
  <si>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</si>
  <si>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</si>
  <si>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</si>
  <si>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</si>
  <si>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</si>
  <si>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</si>
  <si>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</si>
  <si>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</si>
  <si>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</si>
  <si>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</si>
  <si>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</si>
  <si>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</si>
  <si>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</si>
  <si>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</si>
  <si>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</si>
  <si>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</si>
  <si>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</si>
  <si>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</si>
  <si>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</si>
  <si>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</si>
  <si>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</si>
  <si>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</si>
  <si>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</si>
  <si>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</si>
  <si>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</si>
  <si>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</si>
  <si>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</si>
  <si>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</si>
  <si>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</si>
  <si>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</si>
  <si>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</si>
  <si>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</si>
  <si>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</si>
  <si>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</si>
  <si>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</si>
  <si>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</si>
  <si>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</si>
  <si>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</si>
  <si>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</si>
  <si>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</si>
  <si>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</si>
  <si>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</si>
  <si>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</si>
  <si>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</si>
  <si>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</si>
  <si>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</si>
  <si>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</si>
  <si>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</si>
  <si>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</si>
  <si>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</si>
  <si>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</si>
  <si>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</si>
  <si>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</si>
  <si>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</si>
  <si>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</si>
  <si>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</si>
  <si>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</si>
  <si>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</si>
  <si>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</si>
  <si>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</si>
  <si>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</si>
  <si>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</si>
  <si>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</si>
  <si>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</si>
  <si>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</si>
  <si>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</si>
  <si>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</si>
  <si>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</si>
  <si>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</si>
  <si>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</si>
  <si>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</si>
  <si>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</si>
  <si>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</si>
  <si>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</si>
  <si>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</si>
  <si>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</si>
  <si>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</si>
  <si>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</si>
  <si>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</si>
  <si>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</si>
  <si>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</si>
  <si>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</si>
  <si>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</si>
  <si>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</si>
  <si>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</si>
  <si>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</si>
  <si>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</si>
  <si>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</si>
  <si>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</si>
  <si>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</si>
  <si>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</si>
  <si>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</si>
  <si>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</si>
  <si>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</si>
  <si>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</si>
  <si>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</si>
  <si>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</si>
  <si>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</si>
  <si>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</si>
  <si>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</si>
  <si>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</si>
  <si>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</si>
  <si>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</si>
  <si>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</si>
  <si>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</si>
  <si>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</si>
  <si>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</si>
  <si>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</si>
  <si>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</si>
  <si>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</si>
  <si>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</si>
  <si>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</si>
  <si>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</si>
  <si>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</si>
  <si>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</si>
  <si>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</si>
  <si>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</si>
  <si>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</si>
  <si>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</si>
  <si>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</si>
  <si>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</si>
  <si>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</si>
  <si>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</si>
  <si>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</si>
  <si>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</si>
  <si>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</si>
  <si>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</si>
  <si>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</si>
  <si>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</si>
  <si>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</si>
  <si>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</si>
  <si>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</si>
  <si>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</si>
  <si>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</si>
  <si>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</si>
  <si>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</si>
  <si>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</si>
  <si>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</si>
  <si>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</si>
  <si>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</si>
  <si>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</si>
  <si>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</si>
  <si>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</si>
  <si>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</si>
  <si>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</si>
  <si>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</si>
  <si>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</si>
  <si>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</si>
  <si>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</si>
  <si>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</si>
  <si>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</si>
  <si>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</si>
  <si>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</si>
  <si>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</si>
  <si>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</si>
  <si>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</si>
  <si>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</si>
  <si>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</si>
  <si>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</si>
  <si>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</si>
  <si>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</si>
  <si>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</si>
  <si>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</si>
  <si>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</si>
  <si>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</si>
  <si>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</si>
  <si>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</si>
  <si>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</si>
  <si>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</si>
  <si>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</si>
  <si>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</si>
  <si>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</si>
  <si>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</si>
  <si>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</si>
  <si>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</si>
  <si>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</si>
  <si>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</si>
  <si>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</si>
  <si>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</si>
  <si>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</si>
  <si>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</si>
  <si>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</si>
  <si>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</si>
  <si>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</si>
  <si>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</si>
  <si>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</si>
  <si>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</si>
  <si>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</si>
  <si>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</si>
  <si>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</si>
  <si>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</si>
  <si>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</si>
  <si>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</si>
  <si>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</si>
  <si>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</si>
  <si>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</si>
  <si>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</si>
  <si>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</si>
  <si>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</si>
  <si>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</si>
  <si>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</si>
  <si>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</si>
  <si>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</si>
  <si>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</si>
  <si>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</si>
  <si>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</si>
  <si>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</si>
  <si>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</si>
  <si>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</si>
  <si>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</si>
  <si>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</si>
  <si>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</si>
  <si>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</si>
  <si>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</si>
  <si>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</si>
  <si>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</si>
  <si>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</si>
  <si>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</si>
  <si>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</si>
  <si>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</si>
  <si>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</si>
  <si>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</si>
  <si>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</si>
  <si>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</si>
  <si>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</si>
  <si>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</si>
  <si>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</si>
  <si>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</si>
  <si>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</si>
  <si>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</si>
  <si>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</si>
  <si>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</si>
  <si>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</si>
  <si>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</si>
  <si>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</si>
  <si>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</si>
  <si>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</si>
  <si>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</si>
  <si>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</si>
  <si>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</si>
  <si>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</si>
  <si>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</si>
  <si>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</si>
  <si>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</si>
  <si>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</si>
  <si>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</si>
  <si>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</si>
  <si>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</si>
  <si>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</si>
  <si>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</si>
  <si>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</si>
  <si>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</si>
  <si>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</si>
  <si>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</si>
  <si>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</si>
  <si>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</si>
  <si>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</si>
  <si>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</si>
  <si>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</si>
  <si>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</si>
  <si>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</si>
  <si>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</si>
  <si>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</si>
  <si>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</si>
  <si>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</si>
  <si>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</si>
  <si>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</si>
  <si>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</si>
  <si>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</si>
  <si>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</si>
  <si>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</si>
  <si>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</si>
  <si>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</si>
  <si>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</si>
  <si>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</si>
  <si>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</si>
  <si>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</si>
  <si>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</si>
  <si>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</si>
  <si>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</si>
  <si>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</si>
  <si>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</si>
  <si>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</si>
  <si>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</si>
  <si>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</si>
  <si>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</si>
  <si>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</si>
  <si>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</si>
  <si>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</si>
  <si>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</si>
  <si>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</si>
  <si>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</si>
  <si>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</si>
  <si>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</si>
  <si>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</si>
  <si>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</si>
  <si>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</si>
  <si>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</si>
  <si>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</si>
  <si>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</si>
  <si>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</si>
  <si>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</si>
  <si>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</si>
  <si>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</si>
  <si>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</si>
  <si>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</si>
  <si>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</si>
  <si>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</si>
  <si>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</si>
  <si>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</si>
  <si>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</si>
  <si>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</si>
  <si>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</si>
  <si>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</si>
  <si>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</si>
  <si>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</si>
  <si>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</si>
  <si>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</si>
  <si>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</si>
  <si>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</si>
  <si>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</si>
  <si>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</si>
  <si>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</si>
  <si>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</si>
  <si>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</si>
  <si>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</si>
  <si>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</si>
  <si>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</si>
  <si>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</si>
  <si>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</si>
  <si>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</si>
  <si>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</si>
  <si>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</si>
  <si>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</si>
  <si>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</si>
  <si>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</si>
  <si>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</si>
  <si>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</si>
  <si>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</si>
  <si>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</si>
  <si>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</si>
  <si>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</si>
  <si>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</si>
  <si>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</si>
  <si>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</si>
  <si>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</si>
  <si>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</si>
  <si>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</si>
  <si>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</si>
  <si>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</si>
  <si>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</si>
  <si>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</si>
  <si>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</si>
  <si>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</si>
  <si>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</si>
  <si>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</si>
  <si>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</si>
  <si>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</si>
  <si>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</si>
  <si>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</si>
  <si>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</si>
  <si>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</si>
  <si>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</si>
  <si>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</si>
  <si>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</si>
  <si>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</si>
  <si>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</si>
  <si>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</si>
  <si>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</si>
  <si>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</si>
  <si>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</si>
  <si>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</si>
  <si>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</si>
  <si>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</si>
  <si>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</si>
  <si>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</si>
  <si>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</si>
  <si>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</si>
  <si>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</si>
  <si>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</si>
  <si>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</si>
  <si>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</si>
  <si>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</si>
  <si>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</si>
  <si>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</si>
  <si>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</si>
  <si>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</si>
  <si>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</si>
  <si>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</si>
  <si>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</si>
  <si>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</si>
  <si>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</si>
  <si>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</si>
  <si>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</si>
  <si>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</si>
  <si>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</si>
  <si>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</si>
  <si>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</si>
  <si>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</si>
  <si>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</si>
  <si>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</si>
  <si>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</si>
  <si>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</si>
  <si>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</si>
  <si>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</si>
  <si>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</si>
  <si>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</si>
  <si>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</si>
  <si>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</si>
  <si>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</si>
  <si>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</si>
  <si>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</si>
  <si>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</si>
  <si>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</si>
  <si>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</si>
  <si>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</si>
  <si>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</si>
  <si>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</si>
  <si>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</si>
  <si>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</si>
  <si>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</si>
  <si>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</si>
  <si>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</si>
  <si>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</si>
  <si>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</si>
  <si>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</si>
  <si>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</si>
  <si>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</si>
  <si>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</si>
  <si>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</si>
  <si>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</si>
  <si>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</si>
  <si>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</si>
  <si>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</si>
  <si>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</si>
  <si>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</si>
  <si>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</si>
  <si>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</si>
  <si>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</si>
  <si>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</si>
  <si>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</si>
  <si>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</si>
  <si>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</si>
  <si>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</si>
  <si>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</si>
  <si>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</si>
  <si>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</si>
  <si>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</si>
  <si>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</si>
  <si>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</si>
  <si>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</si>
  <si>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</si>
  <si>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</si>
  <si>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</si>
  <si>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</si>
  <si>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</si>
  <si>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</si>
  <si>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</si>
  <si>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</si>
  <si>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</si>
  <si>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</si>
  <si>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</si>
  <si>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</si>
  <si>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</si>
  <si>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</si>
  <si>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</si>
  <si>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</si>
  <si>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</si>
  <si>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</si>
  <si>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</si>
  <si>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</si>
  <si>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</si>
  <si>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</si>
  <si>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</si>
  <si>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</si>
  <si>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</si>
  <si>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</si>
  <si>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</si>
  <si>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</si>
  <si>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</si>
  <si>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</si>
  <si>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</si>
  <si>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</si>
  <si>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</si>
  <si>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</si>
  <si>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</si>
  <si>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</si>
  <si>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</si>
  <si>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</si>
  <si>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</si>
  <si>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</si>
  <si>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</si>
  <si>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</si>
  <si>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</si>
  <si>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</si>
  <si>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</si>
  <si>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</si>
  <si>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</si>
  <si>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</si>
  <si>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</si>
  <si>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</si>
  <si>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</si>
  <si>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</si>
  <si>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</si>
  <si>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</si>
  <si>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</si>
  <si>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</si>
  <si>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</si>
  <si>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</si>
  <si>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</si>
  <si>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</si>
  <si>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</si>
  <si>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</si>
  <si>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</si>
  <si>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</si>
  <si>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</si>
  <si>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</si>
  <si>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</si>
  <si>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</si>
  <si>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</si>
  <si>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</si>
  <si>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</si>
  <si>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</si>
  <si>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</si>
  <si>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</si>
  <si>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</si>
  <si>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</si>
  <si>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</si>
  <si>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</si>
  <si>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</si>
  <si>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</si>
  <si>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</si>
  <si>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</si>
  <si>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</si>
  <si>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</si>
  <si>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</si>
  <si>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</si>
  <si>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</si>
  <si>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</si>
  <si>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</si>
  <si>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</si>
  <si>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</si>
  <si>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</si>
  <si>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</si>
  <si>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</si>
  <si>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</si>
  <si>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</si>
  <si>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</si>
  <si>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</si>
  <si>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</si>
  <si>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</si>
  <si>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</si>
  <si>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</si>
  <si>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</si>
  <si>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</si>
  <si>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</si>
  <si>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</si>
  <si>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</si>
  <si>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</si>
  <si>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</si>
  <si>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</si>
  <si>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</si>
  <si>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</si>
  <si>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</si>
  <si>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</si>
  <si>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</si>
  <si>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</si>
  <si>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</si>
  <si>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</si>
  <si>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</si>
  <si>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</si>
  <si>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</si>
  <si>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</si>
  <si>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</si>
  <si>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</si>
  <si>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</si>
  <si>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</si>
  <si>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</si>
  <si>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</si>
  <si>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</si>
  <si>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</si>
  <si>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</si>
  <si>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</si>
  <si>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</si>
  <si>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</si>
  <si>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</si>
  <si>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</si>
  <si>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</si>
  <si>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</si>
  <si>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</si>
  <si>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</si>
  <si>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</si>
  <si>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</si>
  <si>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</si>
  <si>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</si>
  <si>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</si>
  <si>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</si>
  <si>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</si>
  <si>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</si>
  <si>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</si>
  <si>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</si>
  <si>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</si>
  <si>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</si>
  <si>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</si>
  <si>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</si>
  <si>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</si>
  <si>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</si>
  <si>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</si>
  <si>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</si>
  <si>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</si>
  <si>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</si>
  <si>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</si>
  <si>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</si>
  <si>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</si>
  <si>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</si>
  <si>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</si>
  <si>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</si>
  <si>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</si>
  <si>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</si>
  <si>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</si>
  <si>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</si>
  <si>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</si>
  <si>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</si>
  <si>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</si>
  <si>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</si>
  <si>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</si>
  <si>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</si>
  <si>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</si>
  <si>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</si>
  <si>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</si>
  <si>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</si>
  <si>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</si>
  <si>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</si>
  <si>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</si>
  <si>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</si>
  <si>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</si>
  <si>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</si>
  <si>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</si>
  <si>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</si>
  <si>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</si>
  <si>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</si>
  <si>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</si>
  <si>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</si>
  <si>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</si>
  <si>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</si>
  <si>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</si>
  <si>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</si>
  <si>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</si>
  <si>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</si>
  <si>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</si>
  <si>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</si>
  <si>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</si>
  <si>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</si>
  <si>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</si>
  <si>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</si>
  <si>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</si>
  <si>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</si>
  <si>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</si>
  <si>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</si>
  <si>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</si>
  <si>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</si>
  <si>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</si>
  <si>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</si>
  <si>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</si>
  <si>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</si>
  <si>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</si>
  <si>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</si>
  <si>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</si>
  <si>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</si>
  <si>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</si>
  <si>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</si>
  <si>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</si>
  <si>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</si>
  <si>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</si>
  <si>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</si>
  <si>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</si>
  <si>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</si>
  <si>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</si>
  <si>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</si>
  <si>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</si>
  <si>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</si>
  <si>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</si>
  <si>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</si>
  <si>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</si>
  <si>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</si>
  <si>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</si>
  <si>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</si>
  <si>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</si>
  <si>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</si>
  <si>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</si>
  <si>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</si>
  <si>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</si>
  <si>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</si>
  <si>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</si>
  <si>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</si>
  <si>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</si>
  <si>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</si>
  <si>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</si>
  <si>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</si>
  <si>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</si>
  <si>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</si>
  <si>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</si>
  <si>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</si>
  <si>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</si>
  <si>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</si>
  <si>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</si>
  <si>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</si>
  <si>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</si>
  <si>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</si>
  <si>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</si>
  <si>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</si>
  <si>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</si>
  <si>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</si>
  <si>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</si>
  <si>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</si>
  <si>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</si>
  <si>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</si>
  <si>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</si>
  <si>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</si>
  <si>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</si>
  <si>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</si>
  <si>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</si>
  <si>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</si>
  <si>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</si>
  <si>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</si>
  <si>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</si>
  <si>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</si>
  <si>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</si>
  <si>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</si>
  <si>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</si>
  <si>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</si>
  <si>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</si>
  <si>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</si>
  <si>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</si>
  <si>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</si>
  <si>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</si>
  <si>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</si>
  <si>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</si>
  <si>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</si>
  <si>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</si>
  <si>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</si>
  <si>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</si>
  <si>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</si>
  <si>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</si>
  <si>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</si>
  <si>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</si>
  <si>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</si>
  <si>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</si>
  <si>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</si>
  <si>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</si>
  <si>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</si>
  <si>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</si>
  <si>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</si>
  <si>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</si>
  <si>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</si>
  <si>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</si>
  <si>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</si>
  <si>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</si>
  <si>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</si>
  <si>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</si>
  <si>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</si>
  <si>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</si>
  <si>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</si>
  <si>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</si>
  <si>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</si>
  <si>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</si>
  <si>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</si>
  <si>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</si>
  <si>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</si>
  <si>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</si>
  <si>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</si>
  <si>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</si>
  <si>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</si>
  <si>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</si>
  <si>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</si>
  <si>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</si>
  <si>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</si>
  <si>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</si>
  <si>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</si>
  <si>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</si>
  <si>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</si>
  <si>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</si>
  <si>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</si>
  <si>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</si>
  <si>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</si>
  <si>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</si>
  <si>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</si>
  <si>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</si>
  <si>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</si>
  <si>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</si>
  <si>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</si>
  <si>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</si>
  <si>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</si>
  <si>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</si>
  <si>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</si>
  <si>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</si>
  <si>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</si>
  <si>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</si>
  <si>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</si>
  <si>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</si>
  <si>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</si>
  <si>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</si>
  <si>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</si>
  <si>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</si>
  <si>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</si>
  <si>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</si>
  <si>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</si>
  <si>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</si>
  <si>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</si>
  <si>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</si>
  <si>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</si>
  <si>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</si>
  <si>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</si>
  <si>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</si>
  <si>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</si>
  <si>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</si>
  <si>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</si>
  <si>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</si>
  <si>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</si>
  <si>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</si>
  <si>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</si>
  <si>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</si>
  <si>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</si>
  <si>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</si>
  <si>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</si>
  <si>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</si>
  <si>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</si>
  <si>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</si>
  <si>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</si>
  <si>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</si>
  <si>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</si>
  <si>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</si>
  <si>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</si>
  <si>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</si>
  <si>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</si>
  <si>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</si>
  <si>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</si>
  <si>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</si>
  <si>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</si>
  <si>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</si>
  <si>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</si>
  <si>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</si>
  <si>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</si>
  <si>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</si>
  <si>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</si>
  <si>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</si>
  <si>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</si>
  <si>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</si>
  <si>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</si>
  <si>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</si>
  <si>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</si>
  <si>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</si>
  <si>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</si>
  <si>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</si>
  <si>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</si>
  <si>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</si>
  <si>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</si>
  <si>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</si>
  <si>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</si>
  <si>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</si>
  <si>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</si>
  <si>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</si>
  <si>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</si>
  <si>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</si>
  <si>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</si>
  <si>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</si>
  <si>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</si>
  <si>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</si>
  <si>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</si>
  <si>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</si>
  <si>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</si>
  <si>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</si>
  <si>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</si>
  <si>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</si>
  <si>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</si>
  <si>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</si>
  <si>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</si>
  <si>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</si>
  <si>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</si>
  <si>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</si>
  <si>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</si>
  <si>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</si>
  <si>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</si>
  <si>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</si>
  <si>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</si>
  <si>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</si>
  <si>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</si>
  <si>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</si>
  <si>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</si>
  <si>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</si>
  <si>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</si>
  <si>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</si>
  <si>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</si>
  <si>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</si>
  <si>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</si>
  <si>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</si>
  <si>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</si>
  <si>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</si>
  <si>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</si>
  <si>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</si>
  <si>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</si>
  <si>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</si>
  <si>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</si>
  <si>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</si>
  <si>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</si>
  <si>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</si>
  <si>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</si>
  <si>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</si>
  <si>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</si>
  <si>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</si>
  <si>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</si>
  <si>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</si>
  <si>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</si>
  <si>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</si>
  <si>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</si>
  <si>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</si>
  <si>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</si>
  <si>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</si>
  <si>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</si>
  <si>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</si>
  <si>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</si>
  <si>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</si>
  <si>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</si>
  <si>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</si>
  <si>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</si>
  <si>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</si>
  <si>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</si>
  <si>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</si>
  <si>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</si>
  <si>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</si>
  <si>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</si>
  <si>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</si>
  <si>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</si>
  <si>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</si>
  <si>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</si>
  <si>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</si>
  <si>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</si>
  <si>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</si>
  <si>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</si>
  <si>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</si>
  <si>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</si>
  <si>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</si>
  <si>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</si>
  <si>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</si>
  <si>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</si>
  <si>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</si>
  <si>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</si>
  <si>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</si>
  <si>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</si>
  <si>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</si>
  <si>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</si>
  <si>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</si>
  <si>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</si>
  <si>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</si>
  <si>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</si>
  <si>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</si>
  <si>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</si>
  <si>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</si>
  <si>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</si>
  <si>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</si>
  <si>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</si>
  <si>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</si>
  <si>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</si>
  <si>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</si>
  <si>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</si>
  <si>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</si>
  <si>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</si>
  <si>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</si>
  <si>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</si>
  <si>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</si>
  <si>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</si>
  <si>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</si>
  <si>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</si>
  <si>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</si>
  <si>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</si>
  <si>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</si>
  <si>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</si>
  <si>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</si>
  <si>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</si>
  <si>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</si>
  <si>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</si>
  <si>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</si>
  <si>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</si>
  <si>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</si>
  <si>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</si>
  <si>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</si>
  <si>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</si>
  <si>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</si>
  <si>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</si>
  <si>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</si>
  <si>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</si>
  <si>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</si>
  <si>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</si>
  <si>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</si>
  <si>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</si>
  <si>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</si>
  <si>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</si>
  <si>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</si>
  <si>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</si>
  <si>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</si>
  <si>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</si>
  <si>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</si>
  <si>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</si>
  <si>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</si>
  <si>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</si>
  <si>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</si>
  <si>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</si>
  <si>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</si>
  <si>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</si>
  <si>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</si>
  <si>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</si>
  <si>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</si>
  <si>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</si>
  <si>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</si>
  <si>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</si>
  <si>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</si>
  <si>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</si>
  <si>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</si>
  <si>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</si>
  <si>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</si>
  <si>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</si>
  <si>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</si>
  <si>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</si>
  <si>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</si>
  <si>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</si>
  <si>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</si>
  <si>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</si>
  <si>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</si>
  <si>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</si>
  <si>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</si>
  <si>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</si>
  <si>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</si>
  <si>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</si>
  <si>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</si>
  <si>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</si>
  <si>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</si>
  <si>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</si>
  <si>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</si>
  <si>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</si>
  <si>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</si>
  <si>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</si>
  <si>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</si>
  <si>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</si>
  <si>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</si>
  <si>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</si>
  <si>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</si>
  <si>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</si>
  <si>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</si>
  <si>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</si>
  <si>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</si>
  <si>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</si>
  <si>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</si>
  <si>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</si>
  <si>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</si>
  <si>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</si>
  <si>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</si>
  <si>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</si>
  <si>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</si>
  <si>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</si>
  <si>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</si>
  <si>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</si>
  <si>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</si>
  <si>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</si>
  <si>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</si>
  <si>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</si>
  <si>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</si>
  <si>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</si>
  <si>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</si>
  <si>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</si>
  <si>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</si>
  <si>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</si>
  <si>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</si>
  <si>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</si>
  <si>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</si>
  <si>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</si>
  <si>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</si>
  <si>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</si>
  <si>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</si>
  <si>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</si>
  <si>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</si>
  <si>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</si>
  <si>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</si>
  <si>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</si>
  <si>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</si>
  <si>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</si>
  <si>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</si>
  <si>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</si>
  <si>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</si>
  <si>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</si>
  <si>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</si>
  <si>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</si>
  <si>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</si>
  <si>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</si>
  <si>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</si>
  <si>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</si>
  <si>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</si>
  <si>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</si>
  <si>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</si>
  <si>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</si>
  <si>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</si>
  <si>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</si>
  <si>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</si>
  <si>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</si>
  <si>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</si>
  <si>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</si>
  <si>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</si>
  <si>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</si>
  <si>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</si>
  <si>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</si>
  <si>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</si>
  <si>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</si>
  <si>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</si>
  <si>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</si>
  <si>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</si>
  <si>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</si>
  <si>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</si>
  <si>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</si>
  <si>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</si>
  <si>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</si>
  <si>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</si>
  <si>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</si>
  <si>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</si>
  <si>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</si>
  <si>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</si>
  <si>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</si>
  <si>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</si>
  <si>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</si>
  <si>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</si>
  <si>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</si>
  <si>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</si>
  <si>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</si>
  <si>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</si>
  <si>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</si>
  <si>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</si>
  <si>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</si>
  <si>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</si>
  <si>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</si>
  <si>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</si>
  <si>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</si>
  <si>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</si>
  <si>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</si>
  <si>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</si>
  <si>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</si>
  <si>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</si>
  <si>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</si>
  <si>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</si>
  <si>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</si>
  <si>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</si>
  <si>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</si>
  <si>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</si>
  <si>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</si>
  <si>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</si>
  <si>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</si>
  <si>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</si>
  <si>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</si>
  <si>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</si>
  <si>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</si>
  <si>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</si>
  <si>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</si>
  <si>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</si>
  <si>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</si>
  <si>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</si>
  <si>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</si>
  <si>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</si>
  <si>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</si>
  <si>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PCM-20251120-00001464</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</si>
  <si>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</si>
  <si>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</si>
  <si>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</si>
  <si>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</si>
  <si>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</si>
  <si>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</si>
  <si>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</si>
  <si>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</si>
  <si>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</si>
  <si>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</si>
  <si>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</si>
  <si>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</si>
  <si>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</si>
  <si>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</si>
  <si>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</si>
  <si>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</si>
  <si>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</si>
  <si>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</si>
  <si>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</si>
  <si>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</si>
  <si>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</si>
  <si>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</si>
  <si>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</si>
  <si>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</si>
  <si>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</si>
  <si>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</si>
  <si>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</si>
  <si>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</si>
  <si>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</si>
  <si>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</si>
  <si>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</si>
  <si>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</si>
  <si>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</si>
  <si>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</si>
  <si>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</si>
  <si>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</si>
  <si>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</si>
  <si>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</si>
  <si>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</si>
  <si>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</si>
  <si>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</si>
  <si>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</si>
  <si>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</si>
  <si>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</si>
  <si>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</si>
  <si>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</si>
  <si>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</si>
  <si>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</si>
  <si>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</si>
  <si>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</si>
  <si>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</si>
  <si>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</si>
  <si>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</si>
  <si>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</si>
  <si>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</si>
  <si>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</si>
  <si>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</si>
  <si>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</si>
  <si>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</si>
  <si>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</si>
  <si>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</si>
  <si>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</si>
  <si>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</si>
  <si>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</si>
  <si>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</si>
  <si>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</si>
  <si>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</si>
  <si>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</si>
  <si>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</si>
  <si>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</si>
  <si>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</si>
  <si>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</si>
  <si>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</si>
  <si>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</si>
  <si>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</si>
  <si>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</si>
  <si>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</si>
  <si>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</si>
  <si>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</si>
  <si>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</si>
  <si>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</si>
  <si>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</si>
  <si>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</si>
  <si>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</si>
  <si>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</si>
  <si>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</si>
  <si>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</si>
  <si>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</si>
  <si>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</si>
  <si>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</si>
  <si>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</si>
  <si>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</si>
  <si>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</si>
  <si>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</si>
  <si>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</si>
  <si>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</si>
  <si>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PCM-20251120-00001359</t>
  </si>
  <si>
    <t>EM Team on the way ETA: 15 Mins</t>
  </si>
  <si>
    <t>TT-20251120-01474- no new PCM</t>
  </si>
  <si>
    <t>EM Team on the way ETA: 40 Mins</t>
  </si>
  <si>
    <t>PCM-20251120-00001503</t>
  </si>
  <si>
    <t>SCECO Blackout team checking one by one</t>
  </si>
  <si>
    <t>PCM-20251120-00001400</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</si>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</sst>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9" totalsRowShown="0" headerRowDxfId="31" dataDxfId="30" headerRowBorderDxfId="28" tableBorderDxfId="29">
  <autoFilter ref="A1:L1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318.70451527777914</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2</v>
      </c>
      <c r="D3" s="133" t="s">
        <v>16557</v>
      </c>
      <c r="E3" s="63" t="s">
        <v>39021</v>
      </c>
      <c r="F3" s="144">
        <v>45981.629976851851</v>
      </c>
      <c r="G3" s="145">
        <f ca="1">IFERROR(NOW()-F3,"-")</f>
        <v>2.2964351854170673E-2</v>
      </c>
      <c r="H3" s="144">
        <v>45981.625023148146</v>
      </c>
      <c r="I3" s="142" t="str">
        <f>IFERROR(VLOOKUP(D3,DB!A:F,6,0),"")</f>
        <v>Power Cube</v>
      </c>
      <c r="J3" s="142" t="str">
        <f>IFERROR(VLOOKUP(D3,DB!A:G,7,0),"")</f>
        <v>Good+Vandalized</v>
      </c>
      <c r="K3" s="146" t="s">
        <v>39024</v>
      </c>
      <c r="L3" s="147" t="str">
        <f>IFERROR(VLOOKUP(D3,DB!A:I,9,0),"")</f>
        <v>Latis</v>
      </c>
    </row>
    <row r="4" spans="1:15" ht="15" customHeight="1">
      <c r="A4" s="141"/>
      <c r="B4" s="142" t="str">
        <f>IFERROR(VLOOKUP(D4,DB!A:K,11,0),"")</f>
        <v/>
      </c>
      <c r="C4" s="142"/>
      <c r="D4" s="133"/>
      <c r="E4" s="143"/>
      <c r="F4" s="144"/>
      <c r="G4" s="145">
        <f ca="1">IFERROR(NOW()-F4,"-")</f>
        <v>45981.652941203705</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45981.652941203705</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45981.652941203705</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45981.652941203705</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45981.652941203705</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45981.652941203705</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45981.652941203705</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45981.652941203705</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45981.652941203705</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45981.652941203705</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45981.652941203705</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45981.652941203705</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45981.652941203705</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45981.652941203705</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45981.652941203705</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45981.652941203705</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45981.652941203705</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45981.652941203705</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45981.652941203705</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45981.652941203705</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45981.652941203705</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45981.652941203705</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45981.652941203705</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45981.652941203705</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45981.652941203705</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45981.652941203705</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45981.652941203705</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45981.652941203705</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45981.652941203705</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45981.652941203705</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45981.652941203705</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45981.652941203705</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45981.652941203705</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45981.652941203705</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45981.652941203705</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45981.652941203705</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45981.652941203705</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45981.652941203705</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45981.652941203705</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45981.652941203705</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45981.652941203705</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45981.652941203705</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45981.652941203705</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45981.652941203705</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45981.652941203705</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45981.652941203705</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45981.652941203705</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45981.652941203705</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45981.652941203705</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45981.652941203705</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45981.652941203705</v>
      </c>
      <c r="H54" s="144"/>
      <c r="I54" s="142" t="str">
        <f>IFERROR(VLOOKUP(D54,DB!A:F,6,0),"")</f>
        <v/>
      </c>
      <c r="J54" s="142" t="str">
        <f>IFERROR(VLOOKUP(D54,DB!A:G,7,0),"")</f>
        <v/>
      </c>
      <c r="K54" s="146"/>
      <c r="L54" s="147" t="str">
        <f>IFERROR(VLOOKUP(D54,DB!A:I,9,0),"")</f>
        <v/>
      </c>
    </row>
    <row r="55" spans="1:12" ht="15" customHeight="1">
      <c r="A55" s="134"/>
      <c r="B55" s="135" t="str">
        <f>IFERROR(VLOOKUP(D55,DB!A:K,11,0),"")</f>
        <v/>
      </c>
      <c r="C55" s="135"/>
      <c r="D55" s="148"/>
      <c r="E55" s="136"/>
      <c r="F55" s="137"/>
      <c r="G55" s="138">
        <f ca="1">IFERROR(NOW()-F55,"-")</f>
        <v>45981.652941203705</v>
      </c>
      <c r="H55" s="137"/>
      <c r="I55" s="135" t="str">
        <f>IFERROR(VLOOKUP(D55,DB!A:F,6,0),"")</f>
        <v/>
      </c>
      <c r="J55" s="135" t="str">
        <f>IFERROR(VLOOKUP(D55,DB!A:G,7,0),"")</f>
        <v/>
      </c>
      <c r="K55" s="139"/>
      <c r="L55" s="140" t="str">
        <f>IFERROR(VLOOKUP(D55,DB!A:I,9,0),"")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156.6531032407438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45981.652941203705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45981.652941203705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45981.652941203705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45981.652941203705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45981.652941203705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45981.652941203705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45981.652941203705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45981.652941203705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45981.652941203705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45981.652941203705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45981.652941203705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45981.652941203705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45981.652941203705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45981.652941203705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45981.652941203705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45981.652941203705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45981.652941203705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45981.652941203705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45981.652941203705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45981.652941203705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45981.652941203705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45981.652941203705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45981.652941203705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45981.652941203705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45981.652941203705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45981.652941203705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45981.652941203705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45981.652941203705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45981.652941203705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45981.652941203705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45981.652941203705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45981.652941203705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45981.652941203705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45981.652941203705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45981.652941203705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45981.652941203705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45981.652941203705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45981.652941203705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45981.652941203705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45981.652941203705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45981.652941203705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45981.652941203705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45981.652941203705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45981.652941203705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45981.652941203705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45981.652941203705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45981.652941203705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45981.652941203705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45981.652941203705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45981.652941203705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45981.652941203705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45981.652941203705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45981.652941203705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45981.652941203705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45981.652941203705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45981.652941203705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45981.652941203705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45981.652941203705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45981.652941203705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45981.652941203705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45981.652941203705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45981.652941203705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45981.652941203705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45981.652941203705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45981.652941203705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45981.652941203705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45981.652941203705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45981.652941203705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45981.652941203705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45981.652941203705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45981.652941203705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45981.652941203705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45981.652941203705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45981.652941203705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45981.652941203705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45981.652941203705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45981.652941203705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45981.652941203705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45981.652941203705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45981.652941203705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45981.652941203705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45981.652941203705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45981.652941203705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45981.652941203705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45981.652941203705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45981.652941203705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45981.652941203705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45981.652941203705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45981.652941203705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45981.652941203705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45981.652941203705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45981.652941203705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45981.652941203705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45981.652941203705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45981.652941203705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45981.652941203705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45981.652941203705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45981.652941203705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45981.652941203705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45981.652941203705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45981.652941203705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45981.652941203705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45981.652941203705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45981.652941203705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45981.652941203705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45981.652941203705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45981.652941203705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45981.652941203705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45981.652941203705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45981.652941203705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45981.652941203705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45981.652941203705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45981.652941203705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45981.652941203705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45981.652941203705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45981.652941203705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45981.652941203705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45981.652941203705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45981.652941203705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45981.652941203705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45981.652941203705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45981.652941203705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45981.652941203705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45981.652941203705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45981.652941203705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45981.652941203705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45981.652941203705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45981.652941203705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45981.652941203705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45981.652941203705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45981.652941203705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45981.652941203705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45981.652941203705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45981.652941203705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45981.652941203705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45981.652941203705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45981.652941203705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45981.652941203705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45981.652941203705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45981.652941203705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45981.652941203705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45981.652941203705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45981.652941203705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45981.652941203705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45981.652941203705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45981.652941203705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45981.652941203705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45981.652941203705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45981.652941203705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45981.652941203705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45981.652941203705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45981.652941203705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45981.652941203705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45981.652941203705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45981.652941203705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45981.652941203705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45981.652941203705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45981.652941203705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45981.652941203705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45981.652941203705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45981.652941203705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45981.652941203705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45981.652941203705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45981.652941203705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45981.652941203705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45981.652941203705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45981.652941203705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45981.652941203705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45981.652941203705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45981.652941203705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45981.652941203705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45981.652941203705</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45981.652941203705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45981.652941203705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45981.652941203705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45981.652941203705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45981.652941203705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45981.652941203705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45981.652941203705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45981.652941203705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45981.652941203705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45981.652941203705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45981.652941203705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45981.652941203705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45981.652941203705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45981.652941203705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45981.652941203705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45981.652941203705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45981.652941203705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45981.652941203705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45981.652941203705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45981.652941203705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45981.652941203705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45981.652941203705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45981.652941203705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45981.652941203705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45981.652941203705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45981.652941203705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45981.652941203705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45981.652941203705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45981.652941203705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45981.652941203705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45981.652941203705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45981.652941203705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45981.652941203705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45981.652941203705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45981.652941203705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45981.652941203705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45981.652941203705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45981.652941203705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45981.652941203705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45981.652941203705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45981.652941203705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45981.652941203705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45981.652941203705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45981.652941203705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45981.652941203705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45981.652941203705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45981.652941203705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45981.652941203705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45981.652941203705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45981.652941203705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45981.652941203705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45981.652941203705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45981.652941203705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45981.652941203705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45981.652941203705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45981.652941203705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45981.652941203705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45981.652941203705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45981.652941203705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45981.652941203705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45981.652941203705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45981.652941203705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45981.652941203705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45981.652941203705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45981.652941203705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45981.652941203705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45981.652941203705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45981.652941203705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45981.652941203705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45981.652941203705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45981.652941203705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45981.652941203705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45981.652941203705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45981.652941203705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45981.652941203705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45981.652941203705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45981.652941203705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45981.652941203705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45981.652941203705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45981.652941203705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45981.652941203705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45981.652941203705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45981.652941203705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45981.652941203705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45981.652941203705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45981.652941203705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45981.652941203705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45981.652941203705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45981.652941203705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45981.652941203705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45981.652941203705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45981.652941203705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45981.652941203705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45981.652941203705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45981.652941203705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45981.652941203705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45981.652941203705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45981.652941203705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45981.652941203705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45981.652941203705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45981.652941203705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45981.652941203705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45981.652941203705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45981.652941203705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45981.652941203705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45981.652941203705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45981.652941203705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45981.652941203705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45981.652941203705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45981.652941203705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45981.652941203705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45981.652941203705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45981.652941203705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45981.652941203705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45981.652941203705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45981.652941203705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45981.652941203705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45981.652941203705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45981.652941203705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45981.652941203705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45981.652941203705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45981.652941203705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45981.652941203705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45981.652941203705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45981.652941203705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45981.652941203705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45981.652941203705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45981.652941203705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45981.652941203705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45981.652941203705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45981.652941203705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45981.652941203705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45981.652941203705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45981.652941203705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45981.652941203705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45981.652941203705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45981.652941203705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45981.652941203705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45981.652941203705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45981.652941203705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45981.652941203705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45981.652941203705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45981.652941203705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45981.652941203705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45981.652941203705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45981.652941203705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45981.652941203705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45981.652941203705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45981.652941203705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45981.652941203705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45981.652941203705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45981.652941203705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45981.652941203705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45981.652941203705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45981.652941203705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45981.652941203705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45981.652941203705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45981.652941203705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45981.652941203705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45981.652941203705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45981.652941203705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45981.652941203705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45981.652941203705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45981.652941203705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45981.652941203705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45981.652941203705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45981.652941203705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45981.652941203705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45981.652941203705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45981.652941203705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45981.652941203705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45981.652941203705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45981.652941203705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45981.652941203705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45981.652941203705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45981.652941203705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45981.652941203705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45981.652941203705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45981.652941203705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45981.652941203705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45981.652941203705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45981.652941203705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45981.652941203705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45981.652941203705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45981.652941203705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45981.652941203705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45981.652941203705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45981.652941203705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45981.652941203705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45981.652941203705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45981.652941203705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45981.652941203705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45981.652941203705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45981.652941203705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45981.652941203705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45981.652941203705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45981.652941203705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45981.652941203705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45981.652941203705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45981.652941203705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45981.652941203705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45981.652941203705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45981.652941203705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45981.652941203705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45981.652941203705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45981.652941203705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45981.652941203705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45981.652941203705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45981.652941203705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45981.652941203705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45981.652941203705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45981.652941203705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45981.652941203705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45981.652941203705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45981.652941203705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45981.652941203705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45981.652941203705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45981.652941203705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45981.652941203705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45981.652941203705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45981.652941203705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45981.652941203705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45981.652941203705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45981.652941203705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45981.652941203705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45981.652941203705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45981.652941203705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45981.652941203705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45981.652941203705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45981.652941203705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45981.652941203705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45981.652941203705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45981.652941203705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45981.652941203705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45981.652941203705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45981.652941203705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45981.652941203705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45981.652941203705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45981.652941203705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45981.652941203705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45981.652941203705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45981.652941203705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45981.652941203705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45981.652941203705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45981.652941203705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45981.652941203705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45981.652941203705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45981.652941203705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45981.652941203705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45981.652941203705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45981.652941203705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45981.652941203705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45981.652941203705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45981.652941203705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45981.652941203705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45981.652941203705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45981.652941203705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45981.652941203705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45981.652941203705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45981.652941203705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45981.652941203705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45981.652941203705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45981.652941203705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45981.652941203705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45981.652941203705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45981.652941203705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45981.652941203705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45981.652941203705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45981.652941203705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45981.652941203705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45981.652941203705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45981.652941203705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45981.652941203705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45981.652941203705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45981.652941203705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45981.652941203705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45981.652941203705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45981.652941203705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45981.652941203705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45981.652941203705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45981.652941203705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45981.652941203705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45981.652941203705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45981.652941203705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45981.652941203705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45981.652941203705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45981.652941203705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45981.652941203705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45981.652941203705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45981.652941203705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45981.652941203705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45981.652941203705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45981.652941203705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45981.652941203705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45981.652941203705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45981.652941203705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45981.652941203705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45981.652941203705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45981.652941203705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45981.652941203705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45981.652941203705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45981.652941203705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45981.652941203705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45981.652941203705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45981.652941203705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45981.652941203705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45981.652941203705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45981.652941203705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45981.652941203705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45981.652941203705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45981.652941203705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45981.652941203705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45981.652941203705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45981.652941203705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45981.652941203705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45981.652941203705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45981.652941203705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45981.652941203705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45981.652941203705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45981.652941203705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45981.652941203705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45981.652941203705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45981.652941203705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45981.652941203705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45981.652941203705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45981.652941203705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45981.652941203705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45981.652941203705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45981.652941203705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45981.652941203705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45981.652941203705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45981.652941203705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45981.652941203705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45981.652941203705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45981.652941203705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45981.652941203705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45981.652941203705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45981.652941203705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45981.652941203705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45981.652941203705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45981.652941203705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45981.652941203705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45981.652941203705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45981.652941203705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45981.652941203705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45981.652941203705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45981.652941203705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45981.652941203705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45981.652941203705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45981.652941203705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45981.652941203705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45981.652941203705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45981.652941203705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45981.652941203705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45981.652941203705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45981.652941203705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45981.652941203705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45981.652941203705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45981.652941203705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45981.652941203705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45981.652941203705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45981.652941203705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45981.652941203705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45981.652941203705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45981.652941203705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45981.652941203705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45981.652941203705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45981.652941203705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45981.652941203705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45981.652941203705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45981.652941203705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45981.652941203705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45981.652941203705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45981.652941203705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45981.652941203705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45981.652941203705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45981.652941203705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45981.652941203705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45981.652941203705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45981.652941203705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45981.652941203705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45981.652941203705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45981.652941203705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45981.652941203705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45981.652941203705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45981.652941203705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45981.652941203705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45981.652941203705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45981.652941203705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45981.652941203705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45981.652941203705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45981.652941203705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45981.652941203705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45981.652941203705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45981.652941203705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45981.652941203705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45981.652941203705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45981.652941203705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45981.652941203705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45981.652941203705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45981.652941203705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45981.652941203705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45981.652941203705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45981.652941203705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45981.652941203705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45981.652941203705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45981.652941203705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45981.652941203705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45981.652941203705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45981.652941203705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45981.652941203705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45981.652941203705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45981.652941203705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45981.652941203705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45981.652941203705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45981.652941203705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45981.652941203705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45981.652941203705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45981.652941203705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45981.652941203705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45981.652941203705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45981.652941203705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45981.652941203705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45981.652941203705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45981.652941203705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45981.652941203705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45981.652941203705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45981.652941203705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45981.652941203705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45981.652941203705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45981.652941203705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45981.652941203705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45981.652941203705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45981.652941203705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45981.652941203705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45981.652941203705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45981.652941203705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45981.652941203705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45981.652941203705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45981.652941203705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45981.652941203705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45981.652941203705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45981.652941203705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45981.652941203705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45981.652941203705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45981.652941203705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45981.652941203705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45981.652941203705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45981.652941203705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45981.652941203705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45981.652941203705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45981.652941203705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45981.652941203705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45981.652941203705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45981.652941203705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45981.652941203705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45981.652941203705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45981.652941203705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45981.652941203705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45981.652941203705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45981.652941203705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45981.652941203705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45981.652941203705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45981.652941203705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45981.652941203705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45981.652941203705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45981.652941203705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45981.652941203705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45981.652941203705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45981.652941203705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45981.652941203705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45981.652941203705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45981.652941203705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45981.652941203705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45981.652941203705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45981.652941203705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45981.652941203705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45981.652941203705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45981.652941203705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45981.652941203705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45981.652941203705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45981.652941203705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45981.652941203705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45981.652941203705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45981.652941203705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45981.652941203705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45981.652941203705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45981.652941203705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45981.652941203705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45981.652941203705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45981.652941203705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45981.652941203705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45981.652941203705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45981.652941203705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45981.652941203705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45981.652941203705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45981.652941203705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45981.652941203705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45981.652941203705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45981.652941203705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45981.652941203705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45981.652941203705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45981.652941203705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45981.652941203705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45981.652941203705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45981.652941203705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45981.652941203705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45981.652941203705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45981.652941203705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45981.652941203705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45981.652941203705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45981.652941203705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45981.652941203705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45981.652941203705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45981.652941203705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45981.652941203705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45981.652941203705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45981.652941203705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45981.652941203705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45981.652941203705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45981.652941203705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45981.652941203705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45981.652941203705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45981.652941203705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45981.652941203705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45981.652941203705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45981.652941203705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45981.652941203705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45981.652941203705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45981.652941203705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45981.652941203705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45981.652941203705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45981.652941203705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45981.652941203705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45981.652941203705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45981.652941203705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45981.652941203705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45981.652941203705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45981.652941203705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45981.652941203705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45981.652941203705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45981.652941203705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45981.652941203705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45981.652941203705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45981.652941203705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45981.652941203705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45981.652941203705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45981.652941203705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45981.652941203705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45981.652941203705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45981.652941203705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45981.652941203705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45981.652941203705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45981.652941203705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45981.652941203705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45981.652941203705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45981.652941203705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45981.652941203705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45981.652941203705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45981.652941203705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45981.652941203705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45981.652941203705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45981.652941203705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45981.652941203705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45981.652941203705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45981.652941203705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45981.652941203705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45981.652941203705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45981.652941203705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45981.652941203705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45981.652941203705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45981.652941203705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45981.652941203705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45981.652941203705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45981.652941203705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45981.652941203705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45981.652941203705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45981.652941203705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45981.652941203705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45981.652941203705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45981.652941203705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45981.652941203705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45981.652941203705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45981.652941203705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45981.652941203705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45981.652941203705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45981.652941203705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45981.652941203705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45981.652941203705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45981.652941203705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45981.652941203705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45981.652941203705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45981.652941203705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45981.652941203705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45981.652941203705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45981.652941203705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45981.652941203705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45981.652941203705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45981.652941203705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45981.652941203705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45981.652941203705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45981.652941203705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45981.652941203705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45981.652941203705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45981.652941203705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45981.652941203705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45981.652941203705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45981.652941203705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45981.652941203705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45981.652941203705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45981.652941203705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45981.652941203705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45981.652941203705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45981.652941203705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45981.652941203705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45981.652941203705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45981.652941203705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45981.652941203705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45981.652941203705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45981.652941203705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45981.652941203705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45981.652941203705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45981.652941203705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45981.652941203705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45981.652941203705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45981.652941203705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45981.652941203705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45981.652941203705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45981.652941203705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45981.652941203705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45981.652941203705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45981.652941203705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45981.652941203705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45981.652941203705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45981.652941203705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45981.652941203705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45981.652941203705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45981.652941203705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45981.652941203705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45981.652941203705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45981.652941203705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45981.652941203705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45981.652941203705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45981.652941203705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45981.652941203705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45981.652941203705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45981.652941203705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45981.652941203705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45981.652941203705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45981.652941203705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45981.652941203705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45981.652941203705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45981.652941203705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45981.652941203705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45981.652941203705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45981.652941203705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45981.652941203705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45981.652941203705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45981.652941203705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45981.652941203705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45981.652941203705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45981.652941203705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45981.652941203705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45981.652941203705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45981.652941203705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45981.652941203705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45981.652941203705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45981.652941203705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45981.652941203705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45981.652941203705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45981.652941203705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45981.652941203705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45981.652941203705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45981.652941203705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45981.652941203705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45981.652941203705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45981.652941203705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45981.652941203705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45981.652941203705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45981.652941203705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45981.652941203705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45981.652941203705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45981.652941203705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45981.652941203705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45981.652941203705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45981.652941203705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45981.652941203705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45981.652941203705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45981.652941203705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45981.652941203705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45981.652941203705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45981.652941203705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45981.652941203705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45981.652941203705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45981.652941203705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45981.652941203705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45981.652941203705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45981.652941203705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45981.652941203705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45981.652941203705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45981.652941203705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45981.652941203705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45981.652941203705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45981.652941203705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45981.652941203705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45981.652941203705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45981.652941203705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45981.652941203705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45981.652941203705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45981.652941203705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45981.652941203705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45981.652941203705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45981.652941203705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45981.652941203705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45981.652941203705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45981.652941203705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45981.652941203705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45981.652941203705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45981.652941203705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45981.652941203705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45981.652941203705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45981.652941203705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45981.652941203705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45981.652941203705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45981.652941203705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45981.652941203705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45981.652941203705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45981.652941203705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45981.652941203705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45981.652941203705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45981.652941203705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45981.652941203705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45981.652941203705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45981.652941203705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45981.652941203705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45981.652941203705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45981.652941203705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45981.652941203705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45981.652941203705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45981.652941203705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45981.652941203705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45981.652941203705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45981.652941203705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45981.652941203705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45981.652941203705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45981.652941203705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45981.652941203705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45981.652941203705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45981.652941203705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45981.652941203705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45981.652941203705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45981.652941203705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45981.652941203705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45981.652941203705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45981.652941203705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45981.652941203705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45981.652941203705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45981.652941203705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45981.652941203705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45981.652941203705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45981.652941203705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45981.652941203705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45981.652941203705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45981.652941203705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45981.652941203705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45981.652941203705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45981.652941203705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45981.652941203705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45981.652941203705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45981.652941203705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45981.652941203705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45981.652941203705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45981.652941203705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45981.652941203705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45981.652941203705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45981.652941203705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45981.652941203705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45981.652941203705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45981.652941203705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45981.652941203705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45981.652941203705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45981.652941203705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45981.652941203705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45981.652941203705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45981.652941203705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45981.652941203705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45981.652941203705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45981.652941203705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45981.652941203705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45981.652941203705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45981.652941203705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45981.652941203705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45981.652941203705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45981.652941203705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45981.652941203705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45981.652941203705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45981.652941203705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45981.652941203705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45981.652941203705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45981.652941203705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45981.652941203705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45981.652941203705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45981.652941203705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45981.652941203705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45981.652941203705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45981.652941203705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45981.652941203705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45981.652941203705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45981.652941203705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45981.652941203705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45981.652941203705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45981.652941203705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45981.652941203705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45981.652941203705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45981.652941203705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45981.652941203705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45981.652941203705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45981.652941203705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45981.652941203705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45981.652941203705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45981.652941203705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45981.652941203705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45981.652941203705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45981.652941203705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45981.652941203705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45981.652941203705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45981.652941203705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45981.652941203705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45981.652941203705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45981.652941203705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45981.652941203705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45981.652941203705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45981.652941203705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45981.652941203705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45981.652941203705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45981.652941203705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45981.652941203705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45981.652941203705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45981.652941203705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45981.652941203705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45981.652941203705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45981.652941203705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45981.652941203705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45981.652941203705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45981.652941203705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45981.652941203705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45981.652941203705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45981.652941203705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45981.652941203705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45981.652941203705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45981.652941203705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45981.652941203705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45981.652941203705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45981.652941203705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45981.652941203705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45981.652941203705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45981.652941203705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45981.652941203705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45981.652941203705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45981.652941203705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45981.652941203705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45981.652941203705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45981.652941203705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45981.652941203705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45981.652941203705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45981.652941203705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45981.652941203705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45981.652941203705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45981.652941203705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45981.652941203705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45981.652941203705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45981.652941203705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45981.652941203705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45981.652941203705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45981.652941203705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45981.652941203705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45981.652941203705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45981.652941203705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45981.652941203705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45981.652941203705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45981.652941203705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45981.652941203705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45981.652941203705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45981.652941203705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45981.652941203705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45981.652941203705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45981.652941203705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45981.652941203705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45981.652941203705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45981.652941203705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45981.652941203705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45981.652941203705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45981.652941203705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45981.652941203705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45981.652941203705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45981.652941203705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45981.652941203705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45981.652941203705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45981.652941203705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45981.652941203705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45981.652941203705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45981.652941203705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45981.652941203705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45981.652941203705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45981.652941203705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45981.652941203705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45981.652941203705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45981.652941203705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45981.652941203705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45981.652941203705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45981.652941203705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45981.652941203705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45981.652941203705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45981.652941203705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45981.652941203705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45981.652941203705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45981.652941203705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45981.652941203705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45981.652941203705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45981.652941203705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45981.652941203705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45981.652941203705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45981.652941203705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45981.652941203705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45981.652941203705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45981.652941203705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45981.652941203705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45981.652941203705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45981.652941203705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45981.652941203705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45981.652941203705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45981.652941203705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45981.652941203705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45981.652941203705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45981.652941203705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45981.652941203705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45981.652941203705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45981.652941203705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45981.652941203705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45981.652941203705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45981.652941203705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45981.652941203705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45981.652941203705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45981.652941203705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45981.652941203705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45981.652941203705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45981.652941203705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45981.652941203705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45981.652941203705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45981.652941203705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45981.652941203705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45981.652941203705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45981.652941203705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45981.652941203705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45981.652941203705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45981.652941203705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45981.652941203705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45981.652941203705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45981.652941203705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45981.652941203705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45981.652941203705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45981.652941203705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45981.652941203705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45981.652941203705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45981.652941203705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45981.652941203705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45981.652941203705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278.17222361110908</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38" ca="1" si="0">IFERROR(NOW()-F3,"")</f>
        <v>45981.652941203705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45981.652941203705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45981.652941203705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45981.652941203705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45981.652941203705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45981.652941203705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45981.652941203705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45981.652941203705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45981.652941203705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45981.652941203705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45981.652941203705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45981.652941203705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45981.652941203705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45981.652941203705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45981.652941203705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45981.652941203705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45981.652941203705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45981.652941203705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45981.652941203705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45981.652941203705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45981.652941203705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45981.652941203705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45981.652941203705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45981.652941203705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45981.652941203705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45981.652941203705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45981.652941203705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45981.652941203705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45981.652941203705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45981.652941203705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45981.652941203705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45981.652941203705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45981.652941203705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45981.652941203705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45981.652941203705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45981.652941203705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45981.652941203705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45981.652941203705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45981.652941203705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45981.652941203705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45981.652941203705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45981.652941203705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45981.652941203705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45981.652941203705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45981.652941203705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45981.652941203705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45981.652941203705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45981.652941203705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45981.652941203705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45981.652941203705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45981.652941203705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45981.652941203705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45981.652941203705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45981.652941203705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45981.652941203705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45981.652941203705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45981.652941203705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45981.652941203705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45981.652941203705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45981.652941203705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45981.652941203705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45981.652941203705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45981.652941203705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45981.652941203705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45981.652941203705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45981.652941203705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45981.652941203705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45981.652941203705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45981.652941203705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45981.652941203705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45981.652941203705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45981.652941203705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45981.652941203705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45981.652941203705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45981.652941203705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45981.652941203705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45981.652941203705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45981.652941203705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45981.652941203705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45981.652941203705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45981.652941203705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45981.652941203705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45981.652941203705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45981.652941203705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45981.652941203705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45981.652941203705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45981.652941203705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45981.652941203705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45981.652941203705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45981.652941203705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45981.652941203705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45981.652941203705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45981.652941203705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45981.652941203705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45981.652941203705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45981.652941203705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45981.652941203705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45981.652941203705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45981.652941203705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45981.652941203705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45981.652941203705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45981.652941203705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45981.652941203705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45981.652941203705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45981.652941203705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45981.652941203705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45981.652941203705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45981.652941203705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45981.652941203705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45981.652941203705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45981.652941203705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45981.652941203705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45981.652941203705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45981.652941203705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45981.652941203705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45981.652941203705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45981.652941203705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45981.652941203705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45981.652941203705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45981.652941203705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45981.652941203705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45981.652941203705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45981.652941203705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45981.652941203705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45981.652941203705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45981.652941203705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45981.652941203705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45981.652941203705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45981.652941203705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45981.652941203705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45981.652941203705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45981.652941203705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45981.652941203705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45981.652941203705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45981.652941203705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45981.652941203705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45981.652941203705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45981.652941203705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45981.652941203705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45981.652941203705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45981.652941203705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45981.652941203705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45981.652941203705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45981.652941203705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45981.652941203705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45981.652941203705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45981.652941203705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45981.652941203705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45981.652941203705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45981.652941203705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45981.652941203705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45981.652941203705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45981.652941203705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45981.652941203705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45981.652941203705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45981.652941203705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45981.652941203705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45981.652941203705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45981.652941203705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45981.652941203705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45981.652941203705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45981.652941203705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45981.652941203705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45981.652941203705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45981.652941203705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45981.652941203705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45981.652941203705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45981.652941203705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45981.652941203705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45981.652941203705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45981.652941203705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45981.652941203705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45981.652941203705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45981.652941203705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45981.652941203705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45981.652941203705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45981.652941203705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45981.652941203705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45981.652941203705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45981.652941203705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45981.652941203705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45981.652941203705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45981.652941203705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45981.652941203705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45981.652941203705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45981.652941203705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45981.652941203705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45981.652941203705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45981.652941203705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45981.652941203705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45981.652941203705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45981.652941203705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45981.652941203705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45981.652941203705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45981.652941203705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45981.652941203705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45981.652941203705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45981.652941203705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45981.652941203705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45981.652941203705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45981.652941203705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45981.652941203705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45981.652941203705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45981.652941203705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45981.652941203705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45981.652941203705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45981.652941203705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45981.652941203705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45981.652941203705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45981.652941203705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45981.652941203705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45981.652941203705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45981.652941203705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45981.652941203705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45981.652941203705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45981.652941203705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45981.652941203705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45981.652941203705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45981.652941203705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45981.652941203705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45981.652941203705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45981.652941203705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45981.652941203705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45981.652941203705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45981.652941203705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45981.652941203705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45981.652941203705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45981.652941203705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45981.652941203705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45981.652941203705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45981.652941203705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45981.652941203705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45981.652941203705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45981.652941203705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45981.652941203705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45981.652941203705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45981.652941203705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45981.652941203705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45981.652941203705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45981.652941203705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45981.652941203705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45981.652941203705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45981.652941203705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45981.652941203705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45981.652941203705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45981.652941203705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45981.652941203705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45981.652941203705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45981.652941203705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45981.652941203705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45981.652941203705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45981.652941203705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45981.652941203705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45981.652941203705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45981.652941203705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45981.652941203705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45981.652941203705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45981.652941203705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45981.652941203705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45981.652941203705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45981.652941203705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45981.652941203705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45981.652941203705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45981.652941203705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45981.652941203705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45981.652941203705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45981.652941203705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45981.652941203705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45981.652941203705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45981.652941203705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45981.652941203705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45981.652941203705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45981.652941203705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45981.652941203705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45981.652941203705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45981.652941203705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45981.652941203705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45981.652941203705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45981.652941203705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45981.652941203705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45981.652941203705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45981.652941203705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45981.652941203705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45981.652941203705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45981.652941203705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45981.652941203705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45981.652941203705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45981.652941203705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45981.652941203705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45981.652941203705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45981.652941203705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45981.652941203705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45981.652941203705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45981.652941203705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45981.652941203705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45981.652941203705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45981.652941203705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45981.652941203705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45981.652941203705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45981.652941203705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45981.652941203705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45981.652941203705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45981.652941203705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45981.652941203705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45981.652941203705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45981.652941203705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45981.652941203705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45981.652941203705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45981.652941203705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45981.652941203705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45981.652941203705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45981.652941203705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45981.652941203705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45981.652941203705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45981.652941203705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45981.652941203705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45981.652941203705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45981.652941203705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45981.652941203705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45981.652941203705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45981.652941203705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45981.652941203705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45981.652941203705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45981.652941203705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45981.652941203705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45981.652941203705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45981.652941203705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45981.652941203705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45981.652941203705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45981.652941203705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45981.652941203705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45981.652941203705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45981.652941203705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45981.652941203705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45981.652941203705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45981.652941203705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45981.652941203705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45981.652941203705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45981.652941203705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45981.652941203705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45981.652941203705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45981.652941203705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45981.652941203705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45981.652941203705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45981.652941203705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45981.652941203705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45981.652941203705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45981.652941203705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45981.652941203705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45981.652941203705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45981.652941203705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45981.652941203705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45981.652941203705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45981.652941203705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45981.652941203705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45981.652941203705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45981.652941203705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45981.652941203705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45981.652941203705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45981.652941203705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45981.652941203705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45981.652941203705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45981.652941203705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45981.652941203705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45981.652941203705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45981.652941203705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45981.652941203705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45981.652941203705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45981.652941203705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45981.652941203705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45981.652941203705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45981.652941203705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45981.652941203705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45981.652941203705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45981.652941203705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45981.652941203705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45981.652941203705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45981.652941203705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45981.652941203705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45981.652941203705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45981.652941203705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45981.652941203705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45981.652941203705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45981.652941203705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45981.652941203705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45981.652941203705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45981.652941203705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45981.652941203705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45981.652941203705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45981.652941203705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45981.652941203705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45981.652941203705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45981.652941203705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45981.652941203705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45981.652941203705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45981.652941203705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45981.652941203705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45981.652941203705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45981.652941203705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45981.652941203705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45981.652941203705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45981.652941203705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45981.652941203705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45981.652941203705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45981.652941203705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45981.652941203705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45981.652941203705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45981.652941203705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45981.652941203705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45981.652941203705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45981.652941203705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45981.652941203705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45981.652941203705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45981.652941203705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45981.652941203705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45981.652941203705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45981.652941203705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45981.652941203705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45981.652941203705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45981.652941203705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45981.652941203705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45981.652941203705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45981.652941203705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45981.652941203705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45981.652941203705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45981.652941203705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45981.652941203705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45981.652941203705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45981.652941203705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45981.652941203705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45981.652941203705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45981.652941203705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45981.652941203705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45981.652941203705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45981.652941203705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45981.652941203705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45981.652941203705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45981.652941203705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45981.652941203705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45981.652941203705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45981.652941203705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45981.652941203705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45981.652941203705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45981.652941203705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45981.652941203705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45981.652941203705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45981.652941203705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45981.652941203705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45981.652941203705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45981.652941203705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45981.652941203705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45981.652941203705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45981.652941203705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45981.652941203705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45981.652941203705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45981.652941203705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45981.652941203705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45981.652941203705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45981.652941203705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45981.652941203705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45981.652941203705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45981.652941203705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45981.652941203705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45981.652941203705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45981.652941203705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45981.652941203705</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1"/>
  <sheetViews>
    <sheetView tabSelected="1" workbookViewId="0">
      <selection activeCell="K11" sqref="K11:K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89.820881018516957</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39102</v>
      </c>
      <c r="F3" s="38">
        <v>45926.188877314817</v>
      </c>
      <c r="G3" s="108">
        <f t="shared" ref="G3" ca="1" si="0">IFERROR(NOW()-F3,"")</f>
        <v>55.464063888888631</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39102</v>
      </c>
      <c r="F4" s="110">
        <v>45948.661111111112</v>
      </c>
      <c r="G4" s="111">
        <f t="shared" ref="G4" ca="1" si="1">IFERROR(NOW()-F4,"")</f>
        <v>32.991830092592863</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4.1381379629674484</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0.27964259259169921</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2</v>
      </c>
      <c r="D7" s="109" t="s">
        <v>38310</v>
      </c>
      <c r="E7" s="109" t="s">
        <v>39021</v>
      </c>
      <c r="F7" s="128">
        <v>45981.595416666663</v>
      </c>
      <c r="G7" s="111">
        <f ca="1">IFERROR(NOW()-F7,"")</f>
        <v>5.7524537041899748E-2</v>
      </c>
      <c r="H7" s="128">
        <v>45981.589166666665</v>
      </c>
      <c r="I7" s="109" t="str">
        <f>IFERROR(VLOOKUP(D7,DB!A:F,6,0),"")</f>
        <v>SCECO</v>
      </c>
      <c r="J7" s="109" t="str">
        <f>IFERROR(VLOOKUP(D7,DB!A:G,7,0),"")</f>
        <v>No BB Shifted</v>
      </c>
      <c r="K7" s="109" t="s">
        <v>39121</v>
      </c>
      <c r="L7" s="109" t="str">
        <f>IFERROR(VLOOKUP(D7,DB!A:I,9,0),"")</f>
        <v>Latis</v>
      </c>
    </row>
    <row r="8" spans="1:13">
      <c r="A8" s="109" t="s">
        <v>39122</v>
      </c>
      <c r="B8" s="109" t="str">
        <f>IFERROR(VLOOKUP(D8,DB!A:K,11,0),"")</f>
        <v>R5</v>
      </c>
      <c r="C8" s="109">
        <v>3</v>
      </c>
      <c r="D8" s="109" t="s">
        <v>38226</v>
      </c>
      <c r="E8" s="109" t="s">
        <v>39102</v>
      </c>
      <c r="F8" s="109" t="s">
        <v>24</v>
      </c>
      <c r="G8" s="111" t="str">
        <f ca="1">IFERROR(NOW()-F8,"")</f>
        <v/>
      </c>
      <c r="H8" s="128">
        <v>45981.634027777778</v>
      </c>
      <c r="I8" s="109" t="str">
        <f>IFERROR(VLOOKUP(D8,DB!A:F,6,0),"")</f>
        <v>SCECO</v>
      </c>
      <c r="J8" s="109" t="str">
        <f>IFERROR(VLOOKUP(D8,DB!A:G,7,0),"")</f>
        <v>Haj Removal</v>
      </c>
      <c r="K8" s="109" t="s">
        <v>39123</v>
      </c>
      <c r="L8" s="109" t="str">
        <f>IFERROR(VLOOKUP(D8,DB!A:I,9,0),"")</f>
        <v>Latis</v>
      </c>
    </row>
    <row r="9" spans="1:13">
      <c r="A9" s="109" t="s">
        <v>39122</v>
      </c>
      <c r="B9" s="109" t="str">
        <f>IFERROR(VLOOKUP(D9,DB!A:K,11,0),"")</f>
        <v>R5</v>
      </c>
      <c r="C9" s="109">
        <v>2</v>
      </c>
      <c r="D9" s="109" t="s">
        <v>38186</v>
      </c>
      <c r="E9" s="109" t="s">
        <v>39102</v>
      </c>
      <c r="F9" s="109" t="s">
        <v>24</v>
      </c>
      <c r="G9" s="111" t="str">
        <f ca="1">IFERROR(NOW()-F9,"")</f>
        <v/>
      </c>
      <c r="H9" s="128">
        <v>45981.634027777778</v>
      </c>
      <c r="I9" s="109" t="str">
        <f>IFERROR(VLOOKUP(D9,DB!A:F,6,0),"")</f>
        <v>SCECO</v>
      </c>
      <c r="J9" s="109" t="str">
        <f>IFERROR(VLOOKUP(D9,DB!A:G,7,0),"")</f>
        <v>Haj Removal</v>
      </c>
      <c r="K9" s="109" t="s">
        <v>39123</v>
      </c>
      <c r="L9" s="109" t="str">
        <f>IFERROR(VLOOKUP(D9,DB!A:I,9,0),"")</f>
        <v>Latis</v>
      </c>
    </row>
    <row r="10" spans="1:13">
      <c r="A10" s="109" t="s">
        <v>39124</v>
      </c>
      <c r="B10" s="109" t="str">
        <f>IFERROR(VLOOKUP(D10,DB!A:K,11,0),"")</f>
        <v>R5</v>
      </c>
      <c r="C10" s="109">
        <v>3</v>
      </c>
      <c r="D10" s="109" t="s">
        <v>38149</v>
      </c>
      <c r="E10" s="109" t="s">
        <v>39102</v>
      </c>
      <c r="F10" s="128">
        <v>45981.640289351853</v>
      </c>
      <c r="G10" s="111">
        <f ca="1">IFERROR(NOW()-F10,"")</f>
        <v>1.2651851851842366E-2</v>
      </c>
      <c r="H10" s="128">
        <v>45981.634039351855</v>
      </c>
      <c r="I10" s="109" t="str">
        <f>IFERROR(VLOOKUP(D10,DB!A:F,6,0),"")</f>
        <v>SCECO</v>
      </c>
      <c r="J10" s="109" t="str">
        <f>IFERROR(VLOOKUP(D10,DB!A:G,7,0),"")</f>
        <v>Haj Removal</v>
      </c>
      <c r="K10" s="109" t="s">
        <v>39123</v>
      </c>
      <c r="L10" s="109" t="str">
        <f>IFERROR(VLOOKUP(D10,DB!A:I,9,0),"")</f>
        <v>Latis</v>
      </c>
    </row>
    <row r="11" spans="1:13">
      <c r="A11" s="109" t="s">
        <v>39124</v>
      </c>
      <c r="B11" s="109" t="str">
        <f>IFERROR(VLOOKUP(D11,DB!A:K,11,0),"")</f>
        <v>R5</v>
      </c>
      <c r="C11" s="109">
        <v>1</v>
      </c>
      <c r="D11" s="109" t="s">
        <v>38175</v>
      </c>
      <c r="E11" s="109" t="s">
        <v>39102</v>
      </c>
      <c r="F11" s="128">
        <v>45981.640289351853</v>
      </c>
      <c r="G11" s="111">
        <f t="shared" ref="G11:G14" ca="1" si="2">IFERROR(NOW()-F11,"")</f>
        <v>1.2651851851842366E-2</v>
      </c>
      <c r="H11" s="128">
        <v>45981.634039351855</v>
      </c>
      <c r="I11" s="109" t="str">
        <f>IFERROR(VLOOKUP(D11,DB!A:F,6,0),"")</f>
        <v>SCECO</v>
      </c>
      <c r="J11" s="109" t="str">
        <f>IFERROR(VLOOKUP(D11,DB!A:G,7,0),"")</f>
        <v>Haj Removal</v>
      </c>
      <c r="K11" s="109" t="s">
        <v>39125</v>
      </c>
      <c r="L11" s="109" t="str">
        <f>IFERROR(VLOOKUP(D11,DB!A:I,9,0),"")</f>
        <v>Latis</v>
      </c>
    </row>
    <row r="12" spans="1:13">
      <c r="A12" s="109" t="s">
        <v>39124</v>
      </c>
      <c r="B12" s="109" t="str">
        <f>IFERROR(VLOOKUP(D12,DB!A:K,11,0),"")</f>
        <v>R5</v>
      </c>
      <c r="C12" s="109">
        <v>1</v>
      </c>
      <c r="D12" s="109" t="s">
        <v>38145</v>
      </c>
      <c r="E12" s="109" t="s">
        <v>39102</v>
      </c>
      <c r="F12" s="128">
        <v>45981.640289351853</v>
      </c>
      <c r="G12" s="111">
        <f t="shared" ca="1" si="2"/>
        <v>1.2651851851842366E-2</v>
      </c>
      <c r="H12" s="128">
        <v>45981.634039351855</v>
      </c>
      <c r="I12" s="109" t="str">
        <f>IFERROR(VLOOKUP(D12,DB!A:F,6,0),"")</f>
        <v>SCECO</v>
      </c>
      <c r="J12" s="109" t="str">
        <f>IFERROR(VLOOKUP(D12,DB!A:G,7,0),"")</f>
        <v>Haj Removal</v>
      </c>
      <c r="K12" s="109" t="s">
        <v>39125</v>
      </c>
      <c r="L12" s="109" t="str">
        <f>IFERROR(VLOOKUP(D12,DB!A:I,9,0),"")</f>
        <v>Latis</v>
      </c>
    </row>
    <row r="13" spans="1:13">
      <c r="A13" s="109" t="s">
        <v>39124</v>
      </c>
      <c r="B13" s="109" t="str">
        <f>IFERROR(VLOOKUP(D13,DB!A:K,11,0),"")</f>
        <v>R5</v>
      </c>
      <c r="C13" s="109">
        <v>1</v>
      </c>
      <c r="D13" s="109" t="s">
        <v>38436</v>
      </c>
      <c r="E13" s="109" t="s">
        <v>39102</v>
      </c>
      <c r="F13" s="128">
        <v>45981.640289351853</v>
      </c>
      <c r="G13" s="111">
        <f t="shared" ca="1" si="2"/>
        <v>1.2651851851842366E-2</v>
      </c>
      <c r="H13" s="128">
        <v>45981.634039351855</v>
      </c>
      <c r="I13" s="109" t="str">
        <f>IFERROR(VLOOKUP(D13,DB!A:F,6,0),"")</f>
        <v>SCECO</v>
      </c>
      <c r="J13" s="109" t="str">
        <f>IFERROR(VLOOKUP(D13,DB!A:G,7,0),"")</f>
        <v>Haj Removal</v>
      </c>
      <c r="K13" s="109" t="s">
        <v>39125</v>
      </c>
      <c r="L13" s="109" t="str">
        <f>IFERROR(VLOOKUP(D13,DB!A:I,9,0),"")</f>
        <v>Latis</v>
      </c>
    </row>
    <row r="14" spans="1:13">
      <c r="A14" s="109" t="s">
        <v>39124</v>
      </c>
      <c r="B14" s="109" t="str">
        <f>IFERROR(VLOOKUP(D14,DB!A:K,11,0),"")</f>
        <v>R5</v>
      </c>
      <c r="C14" s="109">
        <v>1</v>
      </c>
      <c r="D14" s="109" t="s">
        <v>38493</v>
      </c>
      <c r="E14" s="109" t="s">
        <v>39102</v>
      </c>
      <c r="F14" s="128">
        <v>45981.640289351853</v>
      </c>
      <c r="G14" s="111">
        <f t="shared" ca="1" si="2"/>
        <v>1.2651851851842366E-2</v>
      </c>
      <c r="H14" s="128">
        <v>45981.634039351855</v>
      </c>
      <c r="I14" s="109" t="str">
        <f>IFERROR(VLOOKUP(D14,DB!A:F,6,0),"")</f>
        <v>SCECO</v>
      </c>
      <c r="J14" s="109" t="str">
        <f>IFERROR(VLOOKUP(D14,DB!A:G,7,0),"")</f>
        <v>Haj Removal</v>
      </c>
      <c r="K14" s="109" t="s">
        <v>39125</v>
      </c>
      <c r="L14" s="109" t="str">
        <f>IFERROR(VLOOKUP(D14,DB!A:I,9,0),"")</f>
        <v>Latis</v>
      </c>
    </row>
    <row r="15" spans="1:13">
      <c r="A15" s="109"/>
      <c r="B15" s="109" t="str">
        <f>IFERROR(VLOOKUP(D15,DB!A:K,11,0),"")</f>
        <v/>
      </c>
      <c r="C15" s="109"/>
      <c r="D15" s="109"/>
      <c r="E15" s="109"/>
      <c r="F15" s="109"/>
      <c r="G15" s="111">
        <f ca="1">IFERROR(NOW()-F15,"")</f>
        <v>45981.652941203705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45981.652941203705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45981.652941203705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45981.652941203705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45981.652941203705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45981.652941203705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45981.652941203705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45981.652941203705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45981.652941203705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45981.652941203705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45981.652941203705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45981.652941203705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45981.652941203705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45981.652941203705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45981.652941203705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45981.652941203705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45981.652941203705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45981.652941203705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45981.652941203705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45981.652941203705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45981.652941203705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45981.652941203705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45981.652941203705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45981.652941203705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45981.652941203705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45981.652941203705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45981.652941203705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45981.652941203705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45981.652941203705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45981.652941203705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45981.652941203705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45981.652941203705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45981.652941203705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45981.652941203705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45981.652941203705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45981.652941203705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45981.652941203705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45981.652941203705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45981.652941203705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45981.652941203705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45981.652941203705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45981.652941203705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45981.652941203705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45981.652941203705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45981.652941203705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45981.652941203705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45981.652941203705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45981.652941203705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45981.652941203705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45981.652941203705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45981.652941203705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45981.652941203705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45981.652941203705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45981.652941203705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45981.652941203705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45981.652941203705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45981.652941203705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45981.652941203705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45981.652941203705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45981.652941203705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45981.652941203705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45981.652941203705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45981.652941203705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45981.652941203705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45981.652941203705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45981.652941203705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45981.652941203705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45981.652941203705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45981.652941203705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45981.652941203705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45981.652941203705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45981.652941203705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45981.652941203705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45981.652941203705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45981.652941203705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45981.652941203705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45981.652941203705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45981.652941203705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45981.652941203705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45981.652941203705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45981.652941203705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45981.652941203705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45981.652941203705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45981.652941203705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45981.652941203705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45981.652941203705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45981.652941203705</v>
      </c>
      <c r="H101" s="109"/>
      <c r="I101" s="109" t="str">
        <f>IFERROR(VLOOKUP(D101,DB!A:F,6,0),"")</f>
        <v/>
      </c>
      <c r="J101" s="109" t="str">
        <f>IFERROR(VLOOKUP(D101,DB!A:G,7,0),"")</f>
        <v/>
      </c>
      <c r="K101" s="109"/>
      <c r="L101" s="109" t="str">
        <f>IFERROR(VLOOKUP(D101,DB!A:I,9,0),"")</f>
        <v/>
      </c>
    </row>
    <row r="102" spans="1:12">
      <c r="A102" s="131"/>
      <c r="B102" s="131" t="str">
        <f>IFERROR(VLOOKUP(D102,DB!A:K,11,0),"")</f>
        <v/>
      </c>
      <c r="C102" s="131"/>
      <c r="D102" s="131"/>
      <c r="E102" s="131"/>
      <c r="F102" s="132"/>
      <c r="G102" s="111">
        <f ca="1">IFERROR(NOW()-F102,"")</f>
        <v>45981.652941203705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45981.652941203705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45981.652941203705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45981.652941203705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45981.652941203705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45981.652941203705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45981.652941203705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45981.652941203705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45981.652941203705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45981.652941203705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45981.652941203705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45981.652941203705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45981.652941203705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45981.652941203705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45981.652941203705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45981.652941203705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45981.652941203705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45981.652941203705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45981.652941203705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45981.652941203705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45981.652941203705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45981.652941203705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45981.652941203705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45981.652941203705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45981.652941203705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45981.652941203705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45981.652941203705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45981.652941203705</v>
      </c>
      <c r="H129" s="132"/>
      <c r="I129" s="131" t="str">
        <f>IFERROR(VLOOKUP(D129,DB!A:F,6,0),"")</f>
        <v/>
      </c>
      <c r="J129" s="131" t="str">
        <f>IFERROR(VLOOKUP(D129,DB!A:G,7,0),"")</f>
        <v/>
      </c>
      <c r="K129" s="131"/>
      <c r="L129" s="131" t="str">
        <f>IFERROR(VLOOKUP(D129,DB!A:I,9,0),"")</f>
        <v/>
      </c>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sheetData>
  <dataValidations count="2">
    <dataValidation allowBlank="1" showInputMessage="1" showErrorMessage="1" sqref="E1" xr:uid="{920C6338-E771-4DAE-8C89-92A9093EA4DE}"/>
    <dataValidation type="list" allowBlank="1" showInputMessage="1" showErrorMessage="1" sqref="E2:E1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37390</v>
      </c>
      <c r="E2" s="109" t="s">
        <v>39021</v>
      </c>
      <c r="F2" s="121">
        <v>45981.610636574071</v>
      </c>
      <c r="G2" s="104">
        <f t="shared" ref="G2:G10" ca="1" si="0">IFERROR(NOW()-F2,"-")</f>
        <v>4.2304629634600133E-2</v>
      </c>
      <c r="H2" s="121">
        <v>45981.610636574071</v>
      </c>
      <c r="I2" s="119" t="str">
        <f>IFERROR(VLOOKUP(D2,DB!A:F,6,0),"")</f>
        <v>Generator-SG</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45981.652941203705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45981.652941203705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45981.652941203705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45981.652941203705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45981.652941203705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45981.652941203705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45981.652941203705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45981.652941203705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45981.652941203705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45981.652941203705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45981.652941203705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45981.652941203705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45981.652941203705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45981.652941203705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45981.652941203705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45981.652941203705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45981.652941203705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45981.652941203705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45981.652941203705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45981.652941203705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45981.652941203705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45981.652941203705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45981.652941203705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45981.652941203705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45981.652941203705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45981.652941203705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45981.652941203705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45981.652941203705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45981.652941203705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45981.652941203705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45981.652941203705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45981.652941203705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45981.652941203705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45981.652941203705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45981.652941203705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45981.652941203705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45981.652941203705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45981.652941203705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45981.652941203705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45981.652941203705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45981.652941203705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45981.652941203705</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2025-11-20T12:40:57Z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