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90" documentId="13_ncr:1_{F6CB121F-512D-4AA6-A0C1-0FB36C537598}" xr6:coauthVersionLast="47" xr6:coauthVersionMax="47" xr10:uidLastSave="{7B3F37C3-360C-4E5A-967C-26BBBA9043FA}"/>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<sst xmlns="http://schemas.openxmlformats.org/spreadsheetml/2006/main" count="179029" uniqueCount="39108">
  <si>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</si>
  <si>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</si>
  <si>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</si>
  <si>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</si>
  <si>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</si>
  <si>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</si>
  <si>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</si>
  <si>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</si>
  <si>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</si>
  <si>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</si>
  <si>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</si>
  <si>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</si>
  <si>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</si>
  <si>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</si>
  <si>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</si>
  <si>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</si>
  <si>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</si>
  <si>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</si>
  <si>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</si>
  <si>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</si>
  <si>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</si>
  <si>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</si>
  <si>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</si>
  <si>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</si>
  <si>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</si>
  <si>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</si>
  <si>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</si>
  <si>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</si>
  <si>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</si>
  <si>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</si>
  <si>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</si>
  <si>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</si>
  <si>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</si>
  <si>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</si>
  <si>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</si>
  <si>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</si>
  <si>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</si>
  <si>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</si>
  <si>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</si>
  <si>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</si>
  <si>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</si>
  <si>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</si>
  <si>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</si>
  <si>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</si>
  <si>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</si>
  <si>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</si>
  <si>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</si>
  <si>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</si>
  <si>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</si>
  <si>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</si>
  <si>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</si>
  <si>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</si>
  <si>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</si>
  <si>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</si>
  <si>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</si>
  <si>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</si>
  <si>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</si>
  <si>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</si>
  <si>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</si>
  <si>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</si>
  <si>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</si>
  <si>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</si>
  <si>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</si>
  <si>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</si>
  <si>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</si>
  <si>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</si>
  <si>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</si>
  <si>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</si>
  <si>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</si>
  <si>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</si>
  <si>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</si>
  <si>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</si>
  <si>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</si>
  <si>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</si>
  <si>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</si>
  <si>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</si>
  <si>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</si>
  <si>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</si>
  <si>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</si>
  <si>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</si>
  <si>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</si>
  <si>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</si>
  <si>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</si>
  <si>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</si>
  <si>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</si>
  <si>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</si>
  <si>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</si>
  <si>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</si>
  <si>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</si>
  <si>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</si>
  <si>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</si>
  <si>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</si>
  <si>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</si>
  <si>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</si>
  <si>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</si>
  <si>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</si>
  <si>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</si>
  <si>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</si>
  <si>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</si>
  <si>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</si>
  <si>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</si>
  <si>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</si>
  <si>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</si>
  <si>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</si>
  <si>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</si>
  <si>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</si>
  <si>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</si>
  <si>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</si>
  <si>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</si>
  <si>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</si>
  <si>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</si>
  <si>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</si>
  <si>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</si>
  <si>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</si>
  <si>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</si>
  <si>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</si>
  <si>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</si>
  <si>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</si>
  <si>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</si>
  <si>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</si>
  <si>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</si>
  <si>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</si>
  <si>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</si>
  <si>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</si>
  <si>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</si>
  <si>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</si>
  <si>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</si>
  <si>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</si>
  <si>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</si>
  <si>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</si>
  <si>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</si>
  <si>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</si>
  <si>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</si>
  <si>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</si>
  <si>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</si>
  <si>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</si>
  <si>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</si>
  <si>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</si>
  <si>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</si>
  <si>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</si>
  <si>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</si>
  <si>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</si>
  <si>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</si>
  <si>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</si>
  <si>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</si>
  <si>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</si>
  <si>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</si>
  <si>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</si>
  <si>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</si>
  <si>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</si>
  <si>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</si>
  <si>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</si>
  <si>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</si>
  <si>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</si>
  <si>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</si>
  <si>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</si>
  <si>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</si>
  <si>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</si>
  <si>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</si>
  <si>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</si>
  <si>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</si>
  <si>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</si>
  <si>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</si>
  <si>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</si>
  <si>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</si>
  <si>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</si>
  <si>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</si>
  <si>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</si>
  <si>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</si>
  <si>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</si>
  <si>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</si>
  <si>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</si>
  <si>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</si>
  <si>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</si>
  <si>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</si>
  <si>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</si>
  <si>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</si>
  <si>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</si>
  <si>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</si>
  <si>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</si>
  <si>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</si>
  <si>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</si>
  <si>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</si>
  <si>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</si>
  <si>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</si>
  <si>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</si>
  <si>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</si>
  <si>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</si>
  <si>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</si>
  <si>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</si>
  <si>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</si>
  <si>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</si>
  <si>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</si>
  <si>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</si>
  <si>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</si>
  <si>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</si>
  <si>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</si>
  <si>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</si>
  <si>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</si>
  <si>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</si>
  <si>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</si>
  <si>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</si>
  <si>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</si>
  <si>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</si>
  <si>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</si>
  <si>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</si>
  <si>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</si>
  <si>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</si>
  <si>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</si>
  <si>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</si>
  <si>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</si>
  <si>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</si>
  <si>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</si>
  <si>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</si>
  <si>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</si>
  <si>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</si>
  <si>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</si>
  <si>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</si>
  <si>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</si>
  <si>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</si>
  <si>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</si>
  <si>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</si>
  <si>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</si>
  <si>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</si>
  <si>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</si>
  <si>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</si>
  <si>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</si>
  <si>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</si>
  <si>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</si>
  <si>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</si>
  <si>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</si>
  <si>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</si>
  <si>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</si>
  <si>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</si>
  <si>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</si>
  <si>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</si>
  <si>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</si>
  <si>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</si>
  <si>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</si>
  <si>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</si>
  <si>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</si>
  <si>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</si>
  <si>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</si>
  <si>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</si>
  <si>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</si>
  <si>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</si>
  <si>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</si>
  <si>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</si>
  <si>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</si>
  <si>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</si>
  <si>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</si>
  <si>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</si>
  <si>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</si>
  <si>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</si>
  <si>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</si>
  <si>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</si>
  <si>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</si>
  <si>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</si>
  <si>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</si>
  <si>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</si>
  <si>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</si>
  <si>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</si>
  <si>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</si>
  <si>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</si>
  <si>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</si>
  <si>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</si>
  <si>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</si>
  <si>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</si>
  <si>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</si>
  <si>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</si>
  <si>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</si>
  <si>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</si>
  <si>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</si>
  <si>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</si>
  <si>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</si>
  <si>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</si>
  <si>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</si>
  <si>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</si>
  <si>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</si>
  <si>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</si>
  <si>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</si>
  <si>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</si>
  <si>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</si>
  <si>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</si>
  <si>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</si>
  <si>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</si>
  <si>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</si>
  <si>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</si>
  <si>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</si>
  <si>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</si>
  <si>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</si>
  <si>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</si>
  <si>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</si>
  <si>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</si>
  <si>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</si>
  <si>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</si>
  <si>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</si>
  <si>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</si>
  <si>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</si>
  <si>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</si>
  <si>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</si>
  <si>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</si>
  <si>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</si>
  <si>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</si>
  <si>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</si>
  <si>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</si>
  <si>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</si>
  <si>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</si>
  <si>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</si>
  <si>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</si>
  <si>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</si>
  <si>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</si>
  <si>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</si>
  <si>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</si>
  <si>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</si>
  <si>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</si>
  <si>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</si>
  <si>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</si>
  <si>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</si>
  <si>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</si>
  <si>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</si>
  <si>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</si>
  <si>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</si>
  <si>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</si>
  <si>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</si>
  <si>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</si>
  <si>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</si>
  <si>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</si>
  <si>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</si>
  <si>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</si>
  <si>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</si>
  <si>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</si>
  <si>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</si>
  <si>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</si>
  <si>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</si>
  <si>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</si>
  <si>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</si>
  <si>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</si>
  <si>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</si>
  <si>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</si>
  <si>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</si>
  <si>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</si>
  <si>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</si>
  <si>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</si>
  <si>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</si>
  <si>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</si>
  <si>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</si>
  <si>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</si>
  <si>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</si>
  <si>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</si>
  <si>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</si>
  <si>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</si>
  <si>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</si>
  <si>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</si>
  <si>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</si>
  <si>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</si>
  <si>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</si>
  <si>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</si>
  <si>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</si>
  <si>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</si>
  <si>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</si>
  <si>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</si>
  <si>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</si>
  <si>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</si>
  <si>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</si>
  <si>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</si>
  <si>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</si>
  <si>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</si>
  <si>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</si>
  <si>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</si>
  <si>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</si>
  <si>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</si>
  <si>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</si>
  <si>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</si>
  <si>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</si>
  <si>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</si>
  <si>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</si>
  <si>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</si>
  <si>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</si>
  <si>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</si>
  <si>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</si>
  <si>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</si>
  <si>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</si>
  <si>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</si>
  <si>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</si>
  <si>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</si>
  <si>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</si>
  <si>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</si>
  <si>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</si>
  <si>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</si>
  <si>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</si>
  <si>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</si>
  <si>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</si>
  <si>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</si>
  <si>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</si>
  <si>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</si>
  <si>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</si>
  <si>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</si>
  <si>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</si>
  <si>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</si>
  <si>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</si>
  <si>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</si>
  <si>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</si>
  <si>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</si>
  <si>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</si>
  <si>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</si>
  <si>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</si>
  <si>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</si>
  <si>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</si>
  <si>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</si>
  <si>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</si>
  <si>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</si>
  <si>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</si>
  <si>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</si>
  <si>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</si>
  <si>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</si>
  <si>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</si>
  <si>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</si>
  <si>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</si>
  <si>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</si>
  <si>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</si>
  <si>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</si>
  <si>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</si>
  <si>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</si>
  <si>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</si>
  <si>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</si>
  <si>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</si>
  <si>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</si>
  <si>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</si>
  <si>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</si>
  <si>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</si>
  <si>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</si>
  <si>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</si>
  <si>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</si>
  <si>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</si>
  <si>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</si>
  <si>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</si>
  <si>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</si>
  <si>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</si>
  <si>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</si>
  <si>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</si>
  <si>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</si>
  <si>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</si>
  <si>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</si>
  <si>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</si>
  <si>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</si>
  <si>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</si>
  <si>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</si>
  <si>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</si>
  <si>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</si>
  <si>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</si>
  <si>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</si>
  <si>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</si>
  <si>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</si>
  <si>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</si>
  <si>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</si>
  <si>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</si>
  <si>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</si>
  <si>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</si>
  <si>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</si>
  <si>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</si>
  <si>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</si>
  <si>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</si>
  <si>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</si>
  <si>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</si>
  <si>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</si>
  <si>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</si>
  <si>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</si>
  <si>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</si>
  <si>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</si>
  <si>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</si>
  <si>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</si>
  <si>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</si>
  <si>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</si>
  <si>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</si>
  <si>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</si>
  <si>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</si>
  <si>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</si>
  <si>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</si>
  <si>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</si>
  <si>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</si>
  <si>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</si>
  <si>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</si>
  <si>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</si>
  <si>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</si>
  <si>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</si>
  <si>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</si>
  <si>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</si>
  <si>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</si>
  <si>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</si>
  <si>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</si>
  <si>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</si>
  <si>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</si>
  <si>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</si>
  <si>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</si>
  <si>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</si>
  <si>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</si>
  <si>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</si>
  <si>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</si>
  <si>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</si>
  <si>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</si>
  <si>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</si>
  <si>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</si>
  <si>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</si>
  <si>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</si>
  <si>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</si>
  <si>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</si>
  <si>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</si>
  <si>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</si>
  <si>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</si>
  <si>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</si>
  <si>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</si>
  <si>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</si>
  <si>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</si>
  <si>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</si>
  <si>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</si>
  <si>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</si>
  <si>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</si>
  <si>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</si>
  <si>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</si>
  <si>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</si>
  <si>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</si>
  <si>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</si>
  <si>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</si>
  <si>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</si>
  <si>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</si>
  <si>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</si>
  <si>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</si>
  <si>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</si>
  <si>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</si>
  <si>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</si>
  <si>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</si>
  <si>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</si>
  <si>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</si>
  <si>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</si>
  <si>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</si>
  <si>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</si>
  <si>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</si>
  <si>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</si>
  <si>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</si>
  <si>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</si>
  <si>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</si>
  <si>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</si>
  <si>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</si>
  <si>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</si>
  <si>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</si>
  <si>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</si>
  <si>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</si>
  <si>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</si>
  <si>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</si>
  <si>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</si>
  <si>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</si>
  <si>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</si>
  <si>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</si>
  <si>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</si>
  <si>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</si>
  <si>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</si>
  <si>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</si>
  <si>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</si>
  <si>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</si>
  <si>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</si>
  <si>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</si>
  <si>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</si>
  <si>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</si>
  <si>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</si>
  <si>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</si>
  <si>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</si>
  <si>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</si>
  <si>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</si>
  <si>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</si>
  <si>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</si>
  <si>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</si>
  <si>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</si>
  <si>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</si>
  <si>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</si>
  <si>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</si>
  <si>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</si>
  <si>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</si>
  <si>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</si>
  <si>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</si>
  <si>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</si>
  <si>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</si>
  <si>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</si>
  <si>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</si>
  <si>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</si>
  <si>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</si>
  <si>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</si>
  <si>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</si>
  <si>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</si>
  <si>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</si>
  <si>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</si>
  <si>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</si>
  <si>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</si>
  <si>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</si>
  <si>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</si>
  <si>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</si>
  <si>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</si>
  <si>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</si>
  <si>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</si>
  <si>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</si>
  <si>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</si>
  <si>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</si>
  <si>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</si>
  <si>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</si>
  <si>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</si>
  <si>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</si>
  <si>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</si>
  <si>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</si>
  <si>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</si>
  <si>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</si>
  <si>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</si>
  <si>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</si>
  <si>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</si>
  <si>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</si>
  <si>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</si>
  <si>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</si>
  <si>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</si>
  <si>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</si>
  <si>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</si>
  <si>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</si>
  <si>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</si>
  <si>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</si>
  <si>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</si>
  <si>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</si>
  <si>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</si>
  <si>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</si>
  <si>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</si>
  <si>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</si>
  <si>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</si>
  <si>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</si>
  <si>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</si>
  <si>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</si>
  <si>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</si>
  <si>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</si>
  <si>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</si>
  <si>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</si>
  <si>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</si>
  <si>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</si>
  <si>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</si>
  <si>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</si>
  <si>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</si>
  <si>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</si>
  <si>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</si>
  <si>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</si>
  <si>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</si>
  <si>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</si>
  <si>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</si>
  <si>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</si>
  <si>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</si>
  <si>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</si>
  <si>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</si>
  <si>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</si>
  <si>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</si>
  <si>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</si>
  <si>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</si>
  <si>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</si>
  <si>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</si>
  <si>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</si>
  <si>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</si>
  <si>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</si>
  <si>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</si>
  <si>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</si>
  <si>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</si>
  <si>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</si>
  <si>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</si>
  <si>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</si>
  <si>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</si>
  <si>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</si>
  <si>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</si>
  <si>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</si>
  <si>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</si>
  <si>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</si>
  <si>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</si>
  <si>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</si>
  <si>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</si>
  <si>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</si>
  <si>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</si>
  <si>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</si>
  <si>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</si>
  <si>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</si>
  <si>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</si>
  <si>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</si>
  <si>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</si>
  <si>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</si>
  <si>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</si>
  <si>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</si>
  <si>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</si>
  <si>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</si>
  <si>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</si>
  <si>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</si>
  <si>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</si>
  <si>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</si>
  <si>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</si>
  <si>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</si>
  <si>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</si>
  <si>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</si>
  <si>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</si>
  <si>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</si>
  <si>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</si>
  <si>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</si>
  <si>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</si>
  <si>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</si>
  <si>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</si>
  <si>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</si>
  <si>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</si>
  <si>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</si>
  <si>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</si>
  <si>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</si>
  <si>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</si>
  <si>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</si>
  <si>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</si>
  <si>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</si>
  <si>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</si>
  <si>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</si>
  <si>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</si>
  <si>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</si>
  <si>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</si>
  <si>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</si>
  <si>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</si>
  <si>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</si>
  <si>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</si>
  <si>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</si>
  <si>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</si>
  <si>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</si>
  <si>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</si>
  <si>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</si>
  <si>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</si>
  <si>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</si>
  <si>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</si>
  <si>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</si>
  <si>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</si>
  <si>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</si>
  <si>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</si>
  <si>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</si>
  <si>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</si>
  <si>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</si>
  <si>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</si>
  <si>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</si>
  <si>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</si>
  <si>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</si>
  <si>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</si>
  <si>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</si>
  <si>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</si>
  <si>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</si>
  <si>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</si>
  <si>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</si>
  <si>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</si>
  <si>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</si>
  <si>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</si>
  <si>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</si>
  <si>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</si>
  <si>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</si>
  <si>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</si>
  <si>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</si>
  <si>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</si>
  <si>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</si>
  <si>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</si>
  <si>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</si>
  <si>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</si>
  <si>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</si>
  <si>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</si>
  <si>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</si>
  <si>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</si>
  <si>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</si>
  <si>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</si>
  <si>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</si>
  <si>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</si>
  <si>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</si>
  <si>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</si>
  <si>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</si>
  <si>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</si>
  <si>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</si>
  <si>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</si>
  <si>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</si>
  <si>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</si>
  <si>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</si>
  <si>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</si>
  <si>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</si>
  <si>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</si>
  <si>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</si>
  <si>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</si>
  <si>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</si>
  <si>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</si>
  <si>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</si>
  <si>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</si>
  <si>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</si>
  <si>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</si>
  <si>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</si>
  <si>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</si>
  <si>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</si>
  <si>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</si>
  <si>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</si>
  <si>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</si>
  <si>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</si>
  <si>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</si>
  <si>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</si>
  <si>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</si>
  <si>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</si>
  <si>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</si>
  <si>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</si>
  <si>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</si>
  <si>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</si>
  <si>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</si>
  <si>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</si>
  <si>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</si>
  <si>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</si>
  <si>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</si>
  <si>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</si>
  <si>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</si>
  <si>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</si>
  <si>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</si>
  <si>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</si>
  <si>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</si>
  <si>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</si>
  <si>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</si>
  <si>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</si>
  <si>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</si>
  <si>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</si>
  <si>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</si>
  <si>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</si>
  <si>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</si>
  <si>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</si>
  <si>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</si>
  <si>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</si>
  <si>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</si>
  <si>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</si>
  <si>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</si>
  <si>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</si>
  <si>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</si>
  <si>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</si>
  <si>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</si>
  <si>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</si>
  <si>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</si>
  <si>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</si>
  <si>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</si>
  <si>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</si>
  <si>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</si>
  <si>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</si>
  <si>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</si>
  <si>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</si>
  <si>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</si>
  <si>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</si>
  <si>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</si>
  <si>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</si>
  <si>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</si>
  <si>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</si>
  <si>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</si>
  <si>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</si>
  <si>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</si>
  <si>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</si>
  <si>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</si>
  <si>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</si>
  <si>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</si>
  <si>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</si>
  <si>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</si>
  <si>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</si>
  <si>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</si>
  <si>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</si>
  <si>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</si>
  <si>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</si>
  <si>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</si>
  <si>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</si>
  <si>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</si>
  <si>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</si>
  <si>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</si>
  <si>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</si>
  <si>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</si>
  <si>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</si>
  <si>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</si>
  <si>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</si>
  <si>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</si>
  <si>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</si>
  <si>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</si>
  <si>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</si>
  <si>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</si>
  <si>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</si>
  <si>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</si>
  <si>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</si>
  <si>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</si>
  <si>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</si>
  <si>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</si>
  <si>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</si>
  <si>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</si>
  <si>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</si>
  <si>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</si>
  <si>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</si>
  <si>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</si>
  <si>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</si>
  <si>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</si>
  <si>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</si>
  <si>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</si>
  <si>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</si>
  <si>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</si>
  <si>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</si>
  <si>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</si>
  <si>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</si>
  <si>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</si>
  <si>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</si>
  <si>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</si>
  <si>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</si>
  <si>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</si>
  <si>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</si>
  <si>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</si>
  <si>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</si>
  <si>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</si>
  <si>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</si>
  <si>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</si>
  <si>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</si>
  <si>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</si>
  <si>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</si>
  <si>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</si>
  <si>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</si>
  <si>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</si>
  <si>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</si>
  <si>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</si>
  <si>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</si>
  <si>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</si>
  <si>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</si>
  <si>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</si>
  <si>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</si>
  <si>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</si>
  <si>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</si>
  <si>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</si>
  <si>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</si>
  <si>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</si>
  <si>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</si>
  <si>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</si>
  <si>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</si>
  <si>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</si>
  <si>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</si>
  <si>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</si>
  <si>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</si>
  <si>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</si>
  <si>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</si>
  <si>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</si>
  <si>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</si>
  <si>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</si>
  <si>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</si>
  <si>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</si>
  <si>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</si>
  <si>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</si>
  <si>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</si>
  <si>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</si>
  <si>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</si>
  <si>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</si>
  <si>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</si>
  <si>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</si>
  <si>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</si>
  <si>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</si>
  <si>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</si>
  <si>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</si>
  <si>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</si>
  <si>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</si>
  <si>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</si>
  <si>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</si>
  <si>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</si>
  <si>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</si>
  <si>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</si>
  <si>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</si>
  <si>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</si>
  <si>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</si>
  <si>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</si>
  <si>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</si>
  <si>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</si>
  <si>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</si>
  <si>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</si>
  <si>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</si>
  <si>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</si>
  <si>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</si>
  <si>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</si>
  <si>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</si>
  <si>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</si>
  <si>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</si>
  <si>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</si>
  <si>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</si>
  <si>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</si>
  <si>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</si>
  <si>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</si>
  <si>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</si>
  <si>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</si>
  <si>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</si>
  <si>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</si>
  <si>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</si>
  <si>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</si>
  <si>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</si>
  <si>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</si>
  <si>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</si>
  <si>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</si>
  <si>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</si>
  <si>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</si>
  <si>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</si>
  <si>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</si>
  <si>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</si>
  <si>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</si>
  <si>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</si>
  <si>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</si>
  <si>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</si>
  <si>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</si>
  <si>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</si>
  <si>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</si>
  <si>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</si>
  <si>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</si>
  <si>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</si>
  <si>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</si>
  <si>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</si>
  <si>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</si>
  <si>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</si>
  <si>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</si>
  <si>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</si>
  <si>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</si>
  <si>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</si>
  <si>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</si>
  <si>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</si>
  <si>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</si>
  <si>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</si>
  <si>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</si>
  <si>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</si>
  <si>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</si>
  <si>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</si>
  <si>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</si>
  <si>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</si>
  <si>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</si>
  <si>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</si>
  <si>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</si>
  <si>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</si>
  <si>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</si>
  <si>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</si>
  <si>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</si>
  <si>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</si>
  <si>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</si>
  <si>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</si>
  <si>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</si>
  <si>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</si>
  <si>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</si>
  <si>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</si>
  <si>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</si>
  <si>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</si>
  <si>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</si>
  <si>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</si>
  <si>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</si>
  <si>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</si>
  <si>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</si>
  <si>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</si>
  <si>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</si>
  <si>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</si>
  <si>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</si>
  <si>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</si>
  <si>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</si>
  <si>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</si>
  <si>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</si>
  <si>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</si>
  <si>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</si>
  <si>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</si>
  <si>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</si>
  <si>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</si>
  <si>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</si>
  <si>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</si>
  <si>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</si>
  <si>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</si>
  <si>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</si>
  <si>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</si>
  <si>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</si>
  <si>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</si>
  <si>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</si>
  <si>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</si>
  <si>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</si>
  <si>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</si>
  <si>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</si>
  <si>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</si>
  <si>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</si>
  <si>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</si>
  <si>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</si>
  <si>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</si>
  <si>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</si>
  <si>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</si>
  <si>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</si>
  <si>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</si>
  <si>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</si>
  <si>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</si>
  <si>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</si>
  <si>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</si>
  <si>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</si>
  <si>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</si>
  <si>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</si>
  <si>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</si>
  <si>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</si>
  <si>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</si>
  <si>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</si>
  <si>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</si>
  <si>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</si>
  <si>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</si>
  <si>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</si>
  <si>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</si>
  <si>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</si>
  <si>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</si>
  <si>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</si>
  <si>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</si>
  <si>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</si>
  <si>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</si>
  <si>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</si>
  <si>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</si>
  <si>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</si>
  <si>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</si>
  <si>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</si>
  <si>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</si>
  <si>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</si>
  <si>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</si>
  <si>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</si>
  <si>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</si>
  <si>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</si>
  <si>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</si>
  <si>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</si>
  <si>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</si>
  <si>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</si>
  <si>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</si>
  <si>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</si>
  <si>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</si>
  <si>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</si>
  <si>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</si>
  <si>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</si>
  <si>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</si>
  <si>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</si>
  <si>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</si>
  <si>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</si>
  <si>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</si>
  <si>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</si>
  <si>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</si>
  <si>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</si>
  <si>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</si>
  <si>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</si>
  <si>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</si>
  <si>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</si>
  <si>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</si>
  <si>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</si>
  <si>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</si>
  <si>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</si>
  <si>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</si>
  <si>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</si>
  <si>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</si>
  <si>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</si>
  <si>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</si>
  <si>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</si>
  <si>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</si>
  <si>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</si>
  <si>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</si>
  <si>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</si>
  <si>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</si>
  <si>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</si>
  <si>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</si>
  <si>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</si>
  <si>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</si>
  <si>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</si>
  <si>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</si>
  <si>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</si>
  <si>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</si>
  <si>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</si>
  <si>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</si>
  <si>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</si>
  <si>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</si>
  <si>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</si>
  <si>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</si>
  <si>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</si>
  <si>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</si>
  <si>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</si>
  <si>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</si>
  <si>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</si>
  <si>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</si>
  <si>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</si>
  <si>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</si>
  <si>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</si>
  <si>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</si>
  <si>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</si>
  <si>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</si>
  <si>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</si>
  <si>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</si>
  <si>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</si>
  <si>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</si>
  <si>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</si>
  <si>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</si>
  <si>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</si>
  <si>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</si>
  <si>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</si>
  <si>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</si>
  <si>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</si>
  <si>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</si>
  <si>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</si>
  <si>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</si>
  <si>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</si>
  <si>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</si>
  <si>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</si>
  <si>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</si>
  <si>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</si>
  <si>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</si>
  <si>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</si>
  <si>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</si>
  <si>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</si>
  <si>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</si>
  <si>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</si>
  <si>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</si>
  <si>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</si>
  <si>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</si>
  <si>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</si>
  <si>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</si>
  <si>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</si>
  <si>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</si>
  <si>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</si>
  <si>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</si>
  <si>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</si>
  <si>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</si>
  <si>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</si>
  <si>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</si>
  <si>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</si>
  <si>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</si>
  <si>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</si>
  <si>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</si>
  <si>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</si>
  <si>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</si>
  <si>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</si>
  <si>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</si>
  <si>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</si>
  <si>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</si>
  <si>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</si>
  <si>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</si>
  <si>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</si>
  <si>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</si>
  <si>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</si>
  <si>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</si>
  <si>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</si>
  <si>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</si>
  <si>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</si>
  <si>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</si>
  <si>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</si>
  <si>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</si>
  <si>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</si>
  <si>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</si>
  <si>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</si>
  <si>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</si>
  <si>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</si>
  <si>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</si>
  <si>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</si>
  <si>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</si>
  <si>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</si>
  <si>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</si>
  <si>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</si>
  <si>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</si>
  <si>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</si>
  <si>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</si>
  <si>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</si>
  <si>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</si>
  <si>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</si>
  <si>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</si>
  <si>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</si>
  <si>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</si>
  <si>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</si>
  <si>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</si>
  <si>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</si>
  <si>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</si>
  <si>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</si>
  <si>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</si>
  <si>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</si>
  <si>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</si>
  <si>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</si>
  <si>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</si>
  <si>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</si>
  <si>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</si>
  <si>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</si>
  <si>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</si>
  <si>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</si>
  <si>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</si>
  <si>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</si>
  <si>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</si>
  <si>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</si>
  <si>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</si>
  <si>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</si>
  <si>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</si>
  <si>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</si>
  <si>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</si>
  <si>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</si>
  <si>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</si>
  <si>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</si>
  <si>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</si>
  <si>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</si>
  <si>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</si>
  <si>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</si>
  <si>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</si>
  <si>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</si>
  <si>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</si>
  <si>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</si>
  <si>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</si>
  <si>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</si>
  <si>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</si>
  <si>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</si>
  <si>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</si>
  <si>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</si>
  <si>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</si>
  <si>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</si>
  <si>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</si>
  <si>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</si>
  <si>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</si>
  <si>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</si>
  <si>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</si>
  <si>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</si>
  <si>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</si>
  <si>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</si>
  <si>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</si>
  <si>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</si>
  <si>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</si>
  <si>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</si>
  <si>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</si>
  <si>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</si>
  <si>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</si>
  <si>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</si>
  <si>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</si>
  <si>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</si>
  <si>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</si>
  <si>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</si>
  <si>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</si>
  <si>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</si>
  <si>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</si>
  <si>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</si>
  <si>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</si>
  <si>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</si>
  <si>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</si>
  <si>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</si>
  <si>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</si>
  <si>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</si>
  <si>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</si>
  <si>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</si>
  <si>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</si>
  <si>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</si>
  <si>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</si>
  <si>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</si>
  <si>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</si>
  <si>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</si>
  <si>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</si>
  <si>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</si>
  <si>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</si>
  <si>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</si>
  <si>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</si>
  <si>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</si>
  <si>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</si>
  <si>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</si>
  <si>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</si>
  <si>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</si>
  <si>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</si>
  <si>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</si>
  <si>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</si>
  <si>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</si>
  <si>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</si>
  <si>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</si>
  <si>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</si>
  <si>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</si>
  <si>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</si>
  <si>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</si>
  <si>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</si>
  <si>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</si>
  <si>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</si>
  <si>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</si>
  <si>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</si>
  <si>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</si>
  <si>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</si>
  <si>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</si>
  <si>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</si>
  <si>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</si>
  <si>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</si>
  <si>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</si>
  <si>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</si>
  <si>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</si>
  <si>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</si>
  <si>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</si>
  <si>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</si>
  <si>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</si>
  <si>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</si>
  <si>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</si>
  <si>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</si>
  <si>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</si>
  <si>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</si>
  <si>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</si>
  <si>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</si>
  <si>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</si>
  <si>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</si>
  <si>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</si>
  <si>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</si>
  <si>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</si>
  <si>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</si>
  <si>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</si>
  <si>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</si>
  <si>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</si>
  <si>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</si>
  <si>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</si>
  <si>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</si>
  <si>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</si>
  <si>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</si>
  <si>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</si>
  <si>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</si>
  <si>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</si>
  <si>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</si>
  <si>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</si>
  <si>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</si>
  <si>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</si>
  <si>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</si>
  <si>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</si>
  <si>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</si>
  <si>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</si>
  <si>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</si>
  <si>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</si>
  <si>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</si>
  <si>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</si>
  <si>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</si>
  <si>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</si>
  <si>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</si>
  <si>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</si>
  <si>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</si>
  <si>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</si>
  <si>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</si>
  <si>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</si>
  <si>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</si>
  <si>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</si>
  <si>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</si>
  <si>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</si>
  <si>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</si>
  <si>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</si>
  <si>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</si>
  <si>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</si>
  <si>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</si>
  <si>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</si>
  <si>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</si>
  <si>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</si>
  <si>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</si>
  <si>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</si>
  <si>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</si>
  <si>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</si>
  <si>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</si>
  <si>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</si>
  <si>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</si>
  <si>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</si>
  <si>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</si>
  <si>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</si>
  <si>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</si>
  <si>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</si>
  <si>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</si>
  <si>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</si>
  <si>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</si>
  <si>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</si>
  <si>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</si>
  <si>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</si>
  <si>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</si>
  <si>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</si>
  <si>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</si>
  <si>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</si>
  <si>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</si>
  <si>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</si>
  <si>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</si>
  <si>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</si>
  <si>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</si>
  <si>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</si>
  <si>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</si>
  <si>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</si>
  <si>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</si>
  <si>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</si>
  <si>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</si>
  <si>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</si>
  <si>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</si>
  <si>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</si>
  <si>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</si>
  <si>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</si>
  <si>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</si>
  <si>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</si>
  <si>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</si>
  <si>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</si>
  <si>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</si>
  <si>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</si>
  <si>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</si>
  <si>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</si>
  <si>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</si>
  <si>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</si>
  <si>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</si>
  <si>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</si>
  <si>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</si>
  <si>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</si>
  <si>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</si>
  <si>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</si>
  <si>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</si>
  <si>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</si>
  <si>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</si>
  <si>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</si>
  <si>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</si>
  <si>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</si>
  <si>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</si>
  <si>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</si>
  <si>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</si>
  <si>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</si>
  <si>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</si>
  <si>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</si>
  <si>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</si>
  <si>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</si>
  <si>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</si>
  <si>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</si>
  <si>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</si>
  <si>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</si>
  <si>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</si>
  <si>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</si>
  <si>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</si>
  <si>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</si>
  <si>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</si>
  <si>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</si>
  <si>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</si>
  <si>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</si>
  <si>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</si>
  <si>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</si>
  <si>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</si>
  <si>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</si>
  <si>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</si>
  <si>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</si>
  <si>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</si>
  <si>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</si>
  <si>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</si>
  <si>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</si>
  <si>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</si>
  <si>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</si>
  <si>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</si>
  <si>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</si>
  <si>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</si>
  <si>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</si>
  <si>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</si>
  <si>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</si>
  <si>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</si>
  <si>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</si>
  <si>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</si>
  <si>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</si>
  <si>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</si>
  <si>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</si>
  <si>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</si>
  <si>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</si>
  <si>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</si>
  <si>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</si>
  <si>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</si>
  <si>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</si>
  <si>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</si>
  <si>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</si>
  <si>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</si>
  <si>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</si>
  <si>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</si>
  <si>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</si>
  <si>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</si>
  <si>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</si>
  <si>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</si>
  <si>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</si>
  <si>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</si>
  <si>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</si>
  <si>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</si>
  <si>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</si>
  <si>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</si>
  <si>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</si>
  <si>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</si>
  <si>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</si>
  <si>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</si>
  <si>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</si>
  <si>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</si>
  <si>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</si>
  <si>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</si>
  <si>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</si>
  <si>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</si>
  <si>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</si>
  <si>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</si>
  <si>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</si>
  <si>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</si>
  <si>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</si>
  <si>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</si>
  <si>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</si>
  <si>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</si>
  <si>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</si>
  <si>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</si>
  <si>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</si>
  <si>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</si>
  <si>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</si>
  <si>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</si>
  <si>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</si>
  <si>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</si>
  <si>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</si>
  <si>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</si>
  <si>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</si>
  <si>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</si>
  <si>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</si>
  <si>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</si>
  <si>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</si>
  <si>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</si>
  <si>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</si>
  <si>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</si>
  <si>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</si>
  <si>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</si>
  <si>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</si>
  <si>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</si>
  <si>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</si>
  <si>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</si>
  <si>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</si>
  <si>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</si>
  <si>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</si>
  <si>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</si>
  <si>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</si>
  <si>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</si>
  <si>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</si>
  <si>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</si>
  <si>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</si>
  <si>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</si>
  <si>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</si>
  <si>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</si>
  <si>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</si>
  <si>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</si>
  <si>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</si>
  <si>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</si>
  <si>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</si>
  <si>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</si>
  <si>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</si>
  <si>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</si>
  <si>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</si>
  <si>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</si>
  <si>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</si>
  <si>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</si>
  <si>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</si>
  <si>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</si>
  <si>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</si>
  <si>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</si>
  <si>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</si>
  <si>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</si>
  <si>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</si>
  <si>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</si>
  <si>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</si>
  <si>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</si>
  <si>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</si>
  <si>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</si>
  <si>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</si>
  <si>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</si>
  <si>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</si>
  <si>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</si>
  <si>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</si>
  <si>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</si>
  <si>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</si>
  <si>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</si>
  <si>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</si>
  <si>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</si>
  <si>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</si>
  <si>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</si>
  <si>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</si>
  <si>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</si>
  <si>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</si>
  <si>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</si>
  <si>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</si>
  <si>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</si>
  <si>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</si>
  <si>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</si>
  <si>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</si>
  <si>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</si>
  <si>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</si>
  <si>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</si>
  <si>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</si>
  <si>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</si>
  <si>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</si>
  <si>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</si>
  <si>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</si>
  <si>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</si>
  <si>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</si>
  <si>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</si>
  <si>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</si>
  <si>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</si>
  <si>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</si>
  <si>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</si>
  <si>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</si>
  <si>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</si>
  <si>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</si>
  <si>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</si>
  <si>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</si>
  <si>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</si>
  <si>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</si>
  <si>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</si>
  <si>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</si>
  <si>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</si>
  <si>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</si>
  <si>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</si>
  <si>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</si>
  <si>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</si>
  <si>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</si>
  <si>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</si>
  <si>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</si>
  <si>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</si>
  <si>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</si>
  <si>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</si>
  <si>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</si>
  <si>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</si>
  <si>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</si>
  <si>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</si>
  <si>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</si>
  <si>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</si>
  <si>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</si>
  <si>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</si>
  <si>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</si>
  <si>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</si>
  <si>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</si>
  <si>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</si>
  <si>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</si>
  <si>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</si>
  <si>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</si>
  <si>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</si>
  <si>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</si>
  <si>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</si>
  <si>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</si>
  <si>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</si>
  <si>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</si>
  <si>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</si>
  <si>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</si>
  <si>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</si>
  <si>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</si>
  <si>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</si>
  <si>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</si>
  <si>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</si>
  <si>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</si>
  <si>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</si>
  <si>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</si>
  <si>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</si>
  <si>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</si>
  <si>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</si>
  <si>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</si>
  <si>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</si>
  <si>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</si>
  <si>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</si>
  <si>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</si>
  <si>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</si>
  <si>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</si>
  <si>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</si>
  <si>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</si>
  <si>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</si>
  <si>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</si>
  <si>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</si>
  <si>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</si>
  <si>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</si>
  <si>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</si>
  <si>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</si>
  <si>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</si>
  <si>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</si>
  <si>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</si>
  <si>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</si>
  <si>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</si>
  <si>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</si>
  <si>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</si>
  <si>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</si>
  <si>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</si>
  <si>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</si>
  <si>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</si>
  <si>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</si>
  <si>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</si>
  <si>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</si>
  <si>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</si>
  <si>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</si>
  <si>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</si>
  <si>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</si>
  <si>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</si>
  <si>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</si>
  <si>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</si>
  <si>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</si>
  <si>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</si>
  <si>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</si>
  <si>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</si>
  <si>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</si>
  <si>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</si>
  <si>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</si>
  <si>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</si>
  <si>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</si>
  <si>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</si>
  <si>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</si>
  <si>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</si>
  <si>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</si>
  <si>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</si>
  <si>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</si>
  <si>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</si>
  <si>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</si>
  <si>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</si>
  <si>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</si>
  <si>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</si>
  <si>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</si>
  <si>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</si>
  <si>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</si>
  <si>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</si>
  <si>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</si>
  <si>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</si>
  <si>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</si>
  <si>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</si>
  <si>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</si>
  <si>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</si>
  <si>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</si>
  <si>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</si>
  <si>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</si>
  <si>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</si>
  <si>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</si>
  <si>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</si>
  <si>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</si>
  <si>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</si>
  <si>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</si>
  <si>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</si>
  <si>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</si>
  <si>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</si>
  <si>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</si>
  <si>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</si>
  <si>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</si>
  <si>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</si>
  <si>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</si>
  <si>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</si>
  <si>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</si>
  <si>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</si>
  <si>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</si>
  <si>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</si>
  <si>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</si>
  <si>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</si>
  <si>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</si>
  <si>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</si>
  <si>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</si>
  <si>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</si>
  <si>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</si>
  <si>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</si>
  <si>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</si>
  <si>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</si>
  <si>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</si>
  <si>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</si>
  <si>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</si>
  <si>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</si>
  <si>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</si>
  <si>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</si>
  <si>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</si>
  <si>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</si>
  <si>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</si>
  <si>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</si>
  <si>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</si>
  <si>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</si>
  <si>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</si>
  <si>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</si>
  <si>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</si>
  <si>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</si>
  <si>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</si>
  <si>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</si>
  <si>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</si>
  <si>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</si>
  <si>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</si>
  <si>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</si>
  <si>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</si>
  <si>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</si>
  <si>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</si>
  <si>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</si>
  <si>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</si>
  <si>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</si>
  <si>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</si>
  <si>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</si>
  <si>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</si>
  <si>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</si>
  <si>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</si>
  <si>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</si>
  <si>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</si>
  <si>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</si>
  <si>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</si>
  <si>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</si>
  <si>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</si>
  <si>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</si>
  <si>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</si>
  <si>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</si>
  <si>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</si>
  <si>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</si>
  <si>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</si>
  <si>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</si>
  <si>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</si>
  <si>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</si>
  <si>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</si>
  <si>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</si>
  <si>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</si>
  <si>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</si>
  <si>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</si>
  <si>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</si>
  <si>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</si>
  <si>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</si>
  <si>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</si>
  <si>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</si>
  <si>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</si>
  <si>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</si>
  <si>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</si>
  <si>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</si>
  <si>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</si>
  <si>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</si>
  <si>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</si>
  <si>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</si>
  <si>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</si>
  <si>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</si>
  <si>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</si>
  <si>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</si>
  <si>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</si>
  <si>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</si>
  <si>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</si>
  <si>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</si>
  <si>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</si>
  <si>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</si>
  <si>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</si>
  <si>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</si>
  <si>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</si>
  <si>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</si>
  <si>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</si>
  <si>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</si>
  <si>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</si>
  <si>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</si>
  <si>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</si>
  <si>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</si>
  <si>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</si>
  <si>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</si>
  <si>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</si>
  <si>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</si>
  <si>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</si>
  <si>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</si>
  <si>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</si>
  <si>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</si>
  <si>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</si>
  <si>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</si>
  <si>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</si>
  <si>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</si>
  <si>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</si>
  <si>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</si>
  <si>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</si>
  <si>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</si>
  <si>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</si>
  <si>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</si>
  <si>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</si>
  <si>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</si>
  <si>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</si>
  <si>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</si>
  <si>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</si>
  <si>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</si>
  <si>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</si>
  <si>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</si>
  <si>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</si>
  <si>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</si>
  <si>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</si>
  <si>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</si>
  <si>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</si>
  <si>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</si>
  <si>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</si>
  <si>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</si>
  <si>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</si>
  <si>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</si>
  <si>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</si>
  <si>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</si>
  <si>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</si>
  <si>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</si>
  <si>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</si>
  <si>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</si>
  <si>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</si>
  <si>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</si>
  <si>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</si>
  <si>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</si>
  <si>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</si>
  <si>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</si>
  <si>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</si>
  <si>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</si>
  <si>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</si>
  <si>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</si>
  <si>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</si>
  <si>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</si>
  <si>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</si>
  <si>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</si>
  <si>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</si>
  <si>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</si>
  <si>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</si>
  <si>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</si>
  <si>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</si>
  <si>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</si>
  <si>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</si>
  <si>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</si>
  <si>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</si>
  <si>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</si>
  <si>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</si>
  <si>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</si>
  <si>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</si>
  <si>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</si>
  <si>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</si>
  <si>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</si>
  <si>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</si>
  <si>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</si>
  <si>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</si>
  <si>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</si>
  <si>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</si>
  <si>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</si>
  <si>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</si>
  <si>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</si>
  <si>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</si>
  <si>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</si>
  <si>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</si>
  <si>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</si>
  <si>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</si>
  <si>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</si>
  <si>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</si>
  <si>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</si>
  <si>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</si>
  <si>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</si>
  <si>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</si>
  <si>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</si>
  <si>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</si>
  <si>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</si>
  <si>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</si>
  <si>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</si>
  <si>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</si>
  <si>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</si>
  <si>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</si>
  <si>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</si>
  <si>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</si>
  <si>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</si>
  <si>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</si>
  <si>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</si>
  <si>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</si>
  <si>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</si>
  <si>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</si>
  <si>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</si>
  <si>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</si>
  <si>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</si>
  <si>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</si>
  <si>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</si>
  <si>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</si>
  <si>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</si>
  <si>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</si>
  <si>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</si>
  <si>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</si>
  <si>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</si>
  <si>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</si>
  <si>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</si>
  <si>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</si>
  <si>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</si>
  <si>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</si>
  <si>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</si>
  <si>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</si>
  <si>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</si>
  <si>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</si>
  <si>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</si>
  <si>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</si>
  <si>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</si>
  <si>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</si>
  <si>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</si>
  <si>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</si>
  <si>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</si>
  <si>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</si>
  <si>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</si>
  <si>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</si>
  <si>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</si>
  <si>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</si>
  <si>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</si>
  <si>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</si>
  <si>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</si>
  <si>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</si>
  <si>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</si>
  <si>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</si>
  <si>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</si>
  <si>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</si>
  <si>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</si>
  <si>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</si>
  <si>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</si>
  <si>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</si>
  <si>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</si>
  <si>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</si>
  <si>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</si>
  <si>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</si>
  <si>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</si>
  <si>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</si>
  <si>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</si>
  <si>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</si>
  <si>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</si>
  <si>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</si>
  <si>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</si>
  <si>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</si>
  <si>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</si>
  <si>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</si>
  <si>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</si>
  <si>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</si>
  <si>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</si>
  <si>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</si>
  <si>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</si>
  <si>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</si>
  <si>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</si>
  <si>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</si>
  <si>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</si>
  <si>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</si>
  <si>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</si>
  <si>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</si>
  <si>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</si>
  <si>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</si>
  <si>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</si>
  <si>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</si>
  <si>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</si>
  <si>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</si>
  <si>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</si>
  <si>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</si>
  <si>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</si>
  <si>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</si>
  <si>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</si>
  <si>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</si>
  <si>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</si>
  <si>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</si>
  <si>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</si>
  <si>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</si>
  <si>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</si>
  <si>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</si>
  <si>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</si>
  <si>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</si>
  <si>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</si>
  <si>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</si>
  <si>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</si>
  <si>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</si>
  <si>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</si>
  <si>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</si>
  <si>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</si>
  <si>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</si>
  <si>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</si>
  <si>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</si>
  <si>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</si>
  <si>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</si>
  <si>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</si>
  <si>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</si>
  <si>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</si>
  <si>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</si>
  <si>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</si>
  <si>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</si>
  <si>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</si>
  <si>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</si>
  <si>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</si>
  <si>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</si>
  <si>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</si>
  <si>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</si>
  <si>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</si>
  <si>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</si>
  <si>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</si>
  <si>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</si>
  <si>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</si>
  <si>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</si>
  <si>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</si>
  <si>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</si>
  <si>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</si>
  <si>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</si>
  <si>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</si>
  <si>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</si>
  <si>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</si>
  <si>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</si>
  <si>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</si>
  <si>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</si>
  <si>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</si>
  <si>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</si>
  <si>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</si>
  <si>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</si>
  <si>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</si>
  <si>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</si>
  <si>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</si>
  <si>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</si>
  <si>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</si>
  <si>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</si>
  <si>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</si>
  <si>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</si>
  <si>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</si>
  <si>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</si>
  <si>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</si>
  <si>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</si>
  <si>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</si>
  <si>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</si>
  <si>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</si>
  <si>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</si>
  <si>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</si>
  <si>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</si>
  <si>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</si>
  <si>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</si>
  <si>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</si>
  <si>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</si>
  <si>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</si>
  <si>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</si>
  <si>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</si>
  <si>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</si>
  <si>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</si>
  <si>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</si>
  <si>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</si>
  <si>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</si>
  <si>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</si>
  <si>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</si>
  <si>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</si>
  <si>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</si>
  <si>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</si>
  <si>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</si>
  <si>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</si>
  <si>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</si>
  <si>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</si>
  <si>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</si>
  <si>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</si>
  <si>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</si>
  <si>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</si>
  <si>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</si>
  <si>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</si>
  <si>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</si>
  <si>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</si>
  <si>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</si>
  <si>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</si>
  <si>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</si>
  <si>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</si>
  <si>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</si>
  <si>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</si>
  <si>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</si>
  <si>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</si>
  <si>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</si>
  <si>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</si>
  <si>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</si>
  <si>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</si>
  <si>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</si>
  <si>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</si>
  <si>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</si>
  <si>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</si>
  <si>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</si>
  <si>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</si>
  <si>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</si>
  <si>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</si>
  <si>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</si>
  <si>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</si>
  <si>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</si>
  <si>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</si>
  <si>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</si>
  <si>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</si>
  <si>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</si>
  <si>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</si>
  <si>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</si>
  <si>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</si>
  <si>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</si>
  <si>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</si>
  <si>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</si>
  <si>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</si>
  <si>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</si>
  <si>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</si>
  <si>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</si>
  <si>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</si>
  <si>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</si>
  <si>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</si>
  <si>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</si>
  <si>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</si>
  <si>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</si>
  <si>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</si>
  <si>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</si>
  <si>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</si>
  <si>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</si>
  <si>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</si>
  <si>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</si>
  <si>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</si>
  <si>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</si>
  <si>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</si>
  <si>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</si>
  <si>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</si>
  <si>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</si>
  <si>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</si>
  <si>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</si>
  <si>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</si>
  <si>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</si>
  <si>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</si>
  <si>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</si>
  <si>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</si>
  <si>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</si>
  <si>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</si>
  <si>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</si>
  <si>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</si>
  <si>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</si>
  <si>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</si>
  <si>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</si>
  <si>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</si>
  <si>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</si>
  <si>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</si>
  <si>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</si>
  <si>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</si>
  <si>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</si>
  <si>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</si>
  <si>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</si>
  <si>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</si>
  <si>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</si>
  <si>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</si>
  <si>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</si>
  <si>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</si>
  <si>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</si>
  <si>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</si>
  <si>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</si>
  <si>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</si>
  <si>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</si>
  <si>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</si>
  <si>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</si>
  <si>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</si>
  <si>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</si>
  <si>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</si>
  <si>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</si>
  <si>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</si>
  <si>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</si>
  <si>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</si>
  <si>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</si>
  <si>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</si>
  <si>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</si>
  <si>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</si>
  <si>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</si>
  <si>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</si>
  <si>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</si>
  <si>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</si>
  <si>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</si>
  <si>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</si>
  <si>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</si>
  <si>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</si>
  <si>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</si>
  <si>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</si>
  <si>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</si>
  <si>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</si>
  <si>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</si>
  <si>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</si>
  <si>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</si>
  <si>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</si>
  <si>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</si>
  <si>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</si>
  <si>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</si>
  <si>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</si>
  <si>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</si>
  <si>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</si>
  <si>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</si>
  <si>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</si>
  <si>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</si>
  <si>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</si>
  <si>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</si>
  <si>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</si>
  <si>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</si>
  <si>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</si>
  <si>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</si>
  <si>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</si>
  <si>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</si>
  <si>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</si>
  <si>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</si>
  <si>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</si>
  <si>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</si>
  <si>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</si>
  <si>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</si>
  <si>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</si>
  <si>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</si>
  <si>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</si>
  <si>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</si>
  <si>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</si>
  <si>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</si>
  <si>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</si>
  <si>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</si>
  <si>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</si>
  <si>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</si>
  <si>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</si>
  <si>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</si>
  <si>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</si>
  <si>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</si>
  <si>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</si>
  <si>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</si>
  <si>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</si>
  <si>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</si>
  <si>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</si>
  <si>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</si>
  <si>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</si>
  <si>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</si>
  <si>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</si>
  <si>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</si>
  <si>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</si>
  <si>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</si>
  <si>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</si>
  <si>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</si>
  <si>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</si>
  <si>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</si>
  <si>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</si>
  <si>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</si>
  <si>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</si>
  <si>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</si>
  <si>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</si>
  <si>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</si>
  <si>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</si>
  <si>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</si>
  <si>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</si>
  <si>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</si>
  <si>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</si>
  <si>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</si>
  <si>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</si>
  <si>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</si>
  <si>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</si>
  <si>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</si>
  <si>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</si>
  <si>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</si>
  <si>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</si>
  <si>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</si>
  <si>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</si>
  <si>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</si>
  <si>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</si>
  <si>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</si>
  <si>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</si>
  <si>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</si>
  <si>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</si>
  <si>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</si>
  <si>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</si>
  <si>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</si>
  <si>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</si>
  <si>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</si>
  <si>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</si>
  <si>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</si>
  <si>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</si>
  <si>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</si>
  <si>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</si>
  <si>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</si>
  <si>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</si>
  <si>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</si>
  <si>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</si>
  <si>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</si>
  <si>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</si>
  <si>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</si>
  <si>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</si>
  <si>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</si>
  <si>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</si>
  <si>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</si>
  <si>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</si>
  <si>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</si>
  <si>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</si>
  <si>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</si>
  <si>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</si>
  <si>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</si>
  <si>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</si>
  <si>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</si>
  <si>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</si>
  <si>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</si>
  <si>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</si>
  <si>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</si>
  <si>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</si>
  <si>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</si>
  <si>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</si>
  <si>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</si>
  <si>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</si>
  <si>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</si>
  <si>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</si>
  <si>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</si>
  <si>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</si>
  <si>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</si>
  <si>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</si>
  <si>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</si>
  <si>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</si>
  <si>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</si>
  <si>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</si>
  <si>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</si>
  <si>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</si>
  <si>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</si>
  <si>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</si>
  <si>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</si>
  <si>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</si>
  <si>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</si>
  <si>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</si>
  <si>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</si>
  <si>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</si>
  <si>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</si>
  <si>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</si>
  <si>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</si>
  <si>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</si>
  <si>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</si>
  <si>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</si>
  <si>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</si>
  <si>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</si>
  <si>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</si>
  <si>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</si>
  <si>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</si>
  <si>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</si>
  <si>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</si>
  <si>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</si>
  <si>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</si>
  <si>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</si>
  <si>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</si>
  <si>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</si>
  <si>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</si>
  <si>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</si>
  <si>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</si>
  <si>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</si>
  <si>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</si>
  <si>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</si>
  <si>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</si>
  <si>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</si>
  <si>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</si>
  <si>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</si>
  <si>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</si>
  <si>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</si>
  <si>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</si>
  <si>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</si>
  <si>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</si>
  <si>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</si>
  <si>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</si>
  <si>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</si>
  <si>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</si>
  <si>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</si>
  <si>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</si>
  <si>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</si>
  <si>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</si>
  <si>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</si>
  <si>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</si>
  <si>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</si>
  <si>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</si>
  <si>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</si>
  <si>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</si>
  <si>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</si>
  <si>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</si>
  <si>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</si>
  <si>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</si>
  <si>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</si>
  <si>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</si>
  <si>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</si>
  <si>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</si>
  <si>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</si>
  <si>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</si>
  <si>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</si>
  <si>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</si>
  <si>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</si>
  <si>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</si>
  <si>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</si>
  <si>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</si>
  <si>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</si>
  <si>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</si>
  <si>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</si>
  <si>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</si>
  <si>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</si>
  <si>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</si>
  <si>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</si>
  <si>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</si>
  <si>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</si>
  <si>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</si>
  <si>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</si>
  <si>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</si>
  <si>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</si>
  <si>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</si>
  <si>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</si>
  <si>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</si>
  <si>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</si>
  <si>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</si>
  <si>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</si>
  <si>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</si>
  <si>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</si>
  <si>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</si>
  <si>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</si>
  <si>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</si>
  <si>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</si>
  <si>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</si>
  <si>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</si>
  <si>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</si>
  <si>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</si>
  <si>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</si>
  <si>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</si>
  <si>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</si>
  <si>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</si>
  <si>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</si>
  <si>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</si>
  <si>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</si>
  <si>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</si>
  <si>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</si>
  <si>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</si>
  <si>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</si>
  <si>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</si>
  <si>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</si>
  <si>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</si>
  <si>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</si>
  <si>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</si>
  <si>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</si>
  <si>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</si>
  <si>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</si>
  <si>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</si>
  <si>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</si>
  <si>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</si>
  <si>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</si>
  <si>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</si>
  <si>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</si>
  <si>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</si>
  <si>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</si>
  <si>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</si>
  <si>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</si>
  <si>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</si>
  <si>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</si>
  <si>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</si>
  <si>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</si>
  <si>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</si>
  <si>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</si>
  <si>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</si>
  <si>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</si>
  <si>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</si>
  <si>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</si>
  <si>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</si>
  <si>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</si>
  <si>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</si>
  <si>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</si>
  <si>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</si>
  <si>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</si>
  <si>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</si>
  <si>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</si>
  <si>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</si>
  <si>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</si>
  <si>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</si>
  <si>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</si>
  <si>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</si>
  <si>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</si>
  <si>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</si>
  <si>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</si>
  <si>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</si>
  <si>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</si>
  <si>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</si>
  <si>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</si>
  <si>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</si>
  <si>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</si>
  <si>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</si>
  <si>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</si>
  <si>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</si>
  <si>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</si>
  <si>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</si>
  <si>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</si>
  <si>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</si>
  <si>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</si>
  <si>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</si>
  <si>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</si>
  <si>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</si>
  <si>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</si>
  <si>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</si>
  <si>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</si>
  <si>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</si>
  <si>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</si>
  <si>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</si>
  <si>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</si>
  <si>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</si>
  <si>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</si>
  <si>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</si>
  <si>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</si>
  <si>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</si>
  <si>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</si>
  <si>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</si>
  <si>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</si>
  <si>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</si>
  <si>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</si>
  <si>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</si>
  <si>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</si>
  <si>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</si>
  <si>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</si>
  <si>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</si>
  <si>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</si>
  <si>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</si>
  <si>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</si>
  <si>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</si>
  <si>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</si>
  <si>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</si>
  <si>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</si>
  <si>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</si>
  <si>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</si>
  <si>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</si>
  <si>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</si>
  <si>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</si>
  <si>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</si>
  <si>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</si>
  <si>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</si>
  <si>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</si>
  <si>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</si>
  <si>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</si>
  <si>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</si>
  <si>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</si>
  <si>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</si>
  <si>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</si>
  <si>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</si>
  <si>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</si>
  <si>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</si>
  <si>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</si>
  <si>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</si>
  <si>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</si>
  <si>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</si>
  <si>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</si>
  <si>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</si>
  <si>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</si>
  <si>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</si>
  <si>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</si>
  <si>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</si>
  <si>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</si>
  <si>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</si>
  <si>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</si>
  <si>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</si>
  <si>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</si>
  <si>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</si>
  <si>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</si>
  <si>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</si>
  <si>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</si>
  <si>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</si>
  <si>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</si>
  <si>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</si>
  <si>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</si>
  <si>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</si>
  <si>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</si>
  <si>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</si>
  <si>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</si>
  <si>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</si>
  <si>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</si>
  <si>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</si>
  <si>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</si>
  <si>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</si>
  <si>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</si>
  <si>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</si>
  <si>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</si>
  <si>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</si>
  <si>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</si>
  <si>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</si>
  <si>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</si>
  <si>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</si>
  <si>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</si>
  <si>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</si>
  <si>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</si>
  <si>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</si>
  <si>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</si>
  <si>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</si>
  <si>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</si>
  <si>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</si>
  <si>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</si>
  <si>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</si>
  <si>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</si>
  <si>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</si>
  <si>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</si>
  <si>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</si>
  <si>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</si>
  <si>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</si>
  <si>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</si>
  <si>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</si>
  <si>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</si>
  <si>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</si>
  <si>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</si>
  <si>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</si>
  <si>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</si>
  <si>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</si>
  <si>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</si>
  <si>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</si>
  <si>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</si>
  <si>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</si>
  <si>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</si>
  <si>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</si>
  <si>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</si>
  <si>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</si>
  <si>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</si>
  <si>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</si>
  <si>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</si>
  <si>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</si>
  <si>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</si>
  <si>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</si>
  <si>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</si>
  <si>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</si>
  <si>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</si>
  <si>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</si>
  <si>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</si>
  <si>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</si>
  <si>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</si>
  <si>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</si>
  <si>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</si>
  <si>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</si>
  <si>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</si>
  <si>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</si>
  <si>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</si>
  <si>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</si>
  <si>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</si>
  <si>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</si>
  <si>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</si>
  <si>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</si>
  <si>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</si>
  <si>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</si>
  <si>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</si>
  <si>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</si>
  <si>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</si>
  <si>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</si>
  <si>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</si>
  <si>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</si>
  <si>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</si>
  <si>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</si>
  <si>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</si>
  <si>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</si>
  <si>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</si>
  <si>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</si>
  <si>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</si>
  <si>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</si>
  <si>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</si>
  <si>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</si>
  <si>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</si>
  <si>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</si>
  <si>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</si>
  <si>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</si>
  <si>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</si>
  <si>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</si>
  <si>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</si>
  <si>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</si>
  <si>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</si>
  <si>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</si>
  <si>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</si>
  <si>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</si>
  <si>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</si>
  <si>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</si>
  <si>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</si>
  <si>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</si>
  <si>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</si>
  <si>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</si>
  <si>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</si>
  <si>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</si>
  <si>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</si>
  <si>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</si>
  <si>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</si>
  <si>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</si>
  <si>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</si>
  <si>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</si>
  <si>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</si>
  <si>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</si>
  <si>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</si>
  <si>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</si>
  <si>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</si>
  <si>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</si>
  <si>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</si>
  <si>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</si>
  <si>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</si>
  <si>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</si>
  <si>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</si>
  <si>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</si>
  <si>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</si>
  <si>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</si>
  <si>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</si>
  <si>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</si>
  <si>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</si>
  <si>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</si>
  <si>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</si>
  <si>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</si>
  <si>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</si>
  <si>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</si>
  <si>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</si>
  <si>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</si>
  <si>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</si>
  <si>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</si>
  <si>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</si>
  <si>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</si>
  <si>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</si>
  <si>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</si>
  <si>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</si>
  <si>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</si>
  <si>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</si>
  <si>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</si>
  <si>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</si>
  <si>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</si>
  <si>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</si>
  <si>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</si>
  <si>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</si>
  <si>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</si>
  <si>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</si>
  <si>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</si>
  <si>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</si>
  <si>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</si>
  <si>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</si>
  <si>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</si>
  <si>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</si>
  <si>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</si>
  <si>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</si>
  <si>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</si>
  <si>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</si>
  <si>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</si>
  <si>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</si>
  <si>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</si>
  <si>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</si>
  <si>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</si>
  <si>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</si>
  <si>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</si>
  <si>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</si>
  <si>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</si>
  <si>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</si>
  <si>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</si>
  <si>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</si>
  <si>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</si>
  <si>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</si>
  <si>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</si>
  <si>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</si>
  <si>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</si>
  <si>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</si>
  <si>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</si>
  <si>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</si>
  <si>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</si>
  <si>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</si>
  <si>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</si>
  <si>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</si>
  <si>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</si>
  <si>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</si>
  <si>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</si>
  <si>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</si>
  <si>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</si>
  <si>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</si>
  <si>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</si>
  <si>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</si>
  <si>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</si>
  <si>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</si>
  <si>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</si>
  <si>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</si>
  <si>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</si>
  <si>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</si>
  <si>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</si>
  <si>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</si>
  <si>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</si>
  <si>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</si>
  <si>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</si>
  <si>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</si>
  <si>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</si>
  <si>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</si>
  <si>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</si>
  <si>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</si>
  <si>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</si>
  <si>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</si>
  <si>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</si>
  <si>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</si>
  <si>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</si>
  <si>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</si>
  <si>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</si>
  <si>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</si>
  <si>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</si>
  <si>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</si>
  <si>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</si>
  <si>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</si>
  <si>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</si>
  <si>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</si>
  <si>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</si>
  <si>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</si>
  <si>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</si>
  <si>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</si>
  <si>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</si>
  <si>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</si>
  <si>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</si>
  <si>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</si>
  <si>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</si>
  <si>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</si>
  <si>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</si>
  <si>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</si>
  <si>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</si>
  <si>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</si>
  <si>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</si>
  <si>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</si>
  <si>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</si>
  <si>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</si>
  <si>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</si>
  <si>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</si>
  <si>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</si>
  <si>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</si>
  <si>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</si>
  <si>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</si>
  <si>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</si>
  <si>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</si>
  <si>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</si>
  <si>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</si>
  <si>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</si>
  <si>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</si>
  <si>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</si>
  <si>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</si>
  <si>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</si>
  <si>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</si>
  <si>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</si>
  <si>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</si>
  <si>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</si>
  <si>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</si>
  <si>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</si>
  <si>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</si>
  <si>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</si>
  <si>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</si>
  <si>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</si>
  <si>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</si>
  <si>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</si>
  <si>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</si>
  <si>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</si>
  <si>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</si>
  <si>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</si>
  <si>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</si>
  <si>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</si>
  <si>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</si>
  <si>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</si>
  <si>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</si>
  <si>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</si>
  <si>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</si>
  <si>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</si>
  <si>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</si>
  <si>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</si>
  <si>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</si>
  <si>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</si>
  <si>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</si>
  <si>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</si>
  <si>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</si>
  <si>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</si>
  <si>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</si>
  <si>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</si>
  <si>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</si>
  <si>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</si>
  <si>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</si>
  <si>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</si>
  <si>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</si>
  <si>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</si>
  <si>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</si>
  <si>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</si>
  <si>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</si>
  <si>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</si>
  <si>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</si>
  <si>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</si>
  <si>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</si>
  <si>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</si>
  <si>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</si>
  <si>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</si>
  <si>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</si>
  <si>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</si>
  <si>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</si>
  <si>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</si>
  <si>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</si>
  <si>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</si>
  <si>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</si>
  <si>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</si>
  <si>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</si>
  <si>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</si>
  <si>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</si>
  <si>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</si>
  <si>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</si>
  <si>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</si>
  <si>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</si>
  <si>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</si>
  <si>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</si>
  <si>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</si>
  <si>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</si>
  <si>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</si>
  <si>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</si>
  <si>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</si>
  <si>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</si>
  <si>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</si>
  <si>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</si>
  <si>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</si>
  <si>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</si>
  <si>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</si>
  <si>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</si>
  <si>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</si>
  <si>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</si>
  <si>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</si>
  <si>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</si>
  <si>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</si>
  <si>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</si>
  <si>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</si>
  <si>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</si>
  <si>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</si>
  <si>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</si>
  <si>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</si>
  <si>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</si>
  <si>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</si>
  <si>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</si>
  <si>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</si>
  <si>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</si>
  <si>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</si>
  <si>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</si>
  <si>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</si>
  <si>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</si>
  <si>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</si>
  <si>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</si>
  <si>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</si>
  <si>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</si>
  <si>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</si>
  <si>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</si>
  <si>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</si>
  <si>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</si>
  <si>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</si>
  <si>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</si>
  <si>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</si>
  <si>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</si>
  <si>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</si>
  <si>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</si>
  <si>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</si>
  <si>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</si>
  <si>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</si>
  <si>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</si>
  <si>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</si>
  <si>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</si>
  <si>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</si>
  <si>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</si>
  <si>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</si>
  <si>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</si>
  <si>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</si>
  <si>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</si>
  <si>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</si>
  <si>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</si>
  <si>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</si>
  <si>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</si>
  <si>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</si>
  <si>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</si>
  <si>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</si>
  <si>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</si>
  <si>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</si>
  <si>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</si>
  <si>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</si>
  <si>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</si>
  <si>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</si>
  <si>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</si>
  <si>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</si>
  <si>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</si>
  <si>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</si>
  <si>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</si>
  <si>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</si>
  <si>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</si>
  <si>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</si>
  <si>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</si>
  <si>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</si>
  <si>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</si>
  <si>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</si>
  <si>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</si>
  <si>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</si>
  <si>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</si>
  <si>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</si>
  <si>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</si>
  <si>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</si>
  <si>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</si>
  <si>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</si>
  <si>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</si>
  <si>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</si>
  <si>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</si>
  <si>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</si>
  <si>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</si>
  <si>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</si>
  <si>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</si>
  <si>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</si>
  <si>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</si>
  <si>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</si>
  <si>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</si>
  <si>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</si>
  <si>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</si>
  <si>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</si>
  <si>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</si>
  <si>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</si>
  <si>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</si>
  <si>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</si>
  <si>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</si>
  <si>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</si>
  <si>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</si>
  <si>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</si>
  <si>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</si>
  <si>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</si>
  <si>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</si>
  <si>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</si>
  <si>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</si>
  <si>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</si>
  <si>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</si>
  <si>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</si>
  <si>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</si>
  <si>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</si>
  <si>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</si>
  <si>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</si>
  <si>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</si>
  <si>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</si>
  <si>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</si>
  <si>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</si>
  <si>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</si>
  <si>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</si>
  <si>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</si>
  <si>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</si>
  <si>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</si>
  <si>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</si>
  <si>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</si>
  <si>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</si>
  <si>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</si>
  <si>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</si>
  <si>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</si>
  <si>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</si>
  <si>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</si>
  <si>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</si>
  <si>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</si>
  <si>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</si>
  <si>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</si>
  <si>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</si>
  <si>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</si>
  <si>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</si>
  <si>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</si>
  <si>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</si>
  <si>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</si>
  <si>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</si>
  <si>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</si>
  <si>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</si>
  <si>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</si>
  <si>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</si>
  <si>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</si>
  <si>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</si>
  <si>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</si>
  <si>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</si>
  <si>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</si>
  <si>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</si>
  <si>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</si>
  <si>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</si>
  <si>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</si>
  <si>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</si>
  <si>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</si>
  <si>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</si>
  <si>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</si>
  <si>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</si>
  <si>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</si>
  <si>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</si>
  <si>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</si>
  <si>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</si>
  <si>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</si>
  <si>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</si>
  <si>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</si>
  <si>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</si>
  <si>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</si>
  <si>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</si>
  <si>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</si>
  <si>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</si>
  <si>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</si>
  <si>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</si>
  <si>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</si>
  <si>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</si>
  <si>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</si>
  <si>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</si>
  <si>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</si>
  <si>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</si>
  <si>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</si>
  <si>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</si>
  <si>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</si>
  <si>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</si>
  <si>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</si>
  <si>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</si>
  <si>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</si>
  <si>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</si>
  <si>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</si>
  <si>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</si>
  <si>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</si>
  <si>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</si>
  <si>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</si>
  <si>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</si>
  <si>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</si>
  <si>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</si>
  <si>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</si>
  <si>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</si>
  <si>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</si>
  <si>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</si>
  <si>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</si>
  <si>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</si>
  <si>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</si>
  <si>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</si>
  <si>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</si>
  <si>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</si>
  <si>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</si>
  <si>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</si>
  <si>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</si>
  <si>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</si>
  <si>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</si>
  <si>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</si>
  <si>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</si>
  <si>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</si>
  <si>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</si>
  <si>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</si>
  <si>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</si>
  <si>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</si>
  <si>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</si>
  <si>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</si>
  <si>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</si>
  <si>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</si>
  <si>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</si>
  <si>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</si>
  <si>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</si>
  <si>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</si>
  <si>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</si>
  <si>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</si>
  <si>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</si>
  <si>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</si>
  <si>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</si>
  <si>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</si>
  <si>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</si>
  <si>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</si>
  <si>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</si>
  <si>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</si>
  <si>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</si>
  <si>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</si>
  <si>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</si>
  <si>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</si>
  <si>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</si>
  <si>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</si>
  <si>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</si>
  <si>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</si>
  <si>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</si>
  <si>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</si>
  <si>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</si>
  <si>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</si>
  <si>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</si>
  <si>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</si>
  <si>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</si>
  <si>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</si>
  <si>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</si>
  <si>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</si>
  <si>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</si>
  <si>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</si>
  <si>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</si>
  <si>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</si>
  <si>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</si>
  <si>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</si>
  <si>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</si>
  <si>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</si>
  <si>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</si>
  <si>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</si>
  <si>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</si>
  <si>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</si>
  <si>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</si>
  <si>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</si>
  <si>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</si>
  <si>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</si>
  <si>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</si>
  <si>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</si>
  <si>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</si>
  <si>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</si>
  <si>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</si>
  <si>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</si>
  <si>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</si>
  <si>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</si>
  <si>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</si>
  <si>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</si>
  <si>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</si>
  <si>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</si>
  <si>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</si>
  <si>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</si>
  <si>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</si>
  <si>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</si>
  <si>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</si>
  <si>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</si>
  <si>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</si>
  <si>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</si>
  <si>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</si>
  <si>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</si>
  <si>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</si>
  <si>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</si>
  <si>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</si>
  <si>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</si>
  <si>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</si>
  <si>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</si>
  <si>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</si>
  <si>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</si>
  <si>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</si>
  <si>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</si>
  <si>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</si>
  <si>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</si>
  <si>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</si>
  <si>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</si>
  <si>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</si>
  <si>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</si>
  <si>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</si>
  <si>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</si>
  <si>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</si>
  <si>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</si>
  <si>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</si>
  <si>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</si>
  <si>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</si>
  <si>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</si>
  <si>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</si>
  <si>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</si>
  <si>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</si>
  <si>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</si>
  <si>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</si>
  <si>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</si>
  <si>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</si>
  <si>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</si>
  <si>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</si>
  <si>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</si>
  <si>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</si>
  <si>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</si>
  <si>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</si>
  <si>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</si>
  <si>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</si>
  <si>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</si>
  <si>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</si>
  <si>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</si>
  <si>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</si>
  <si>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</si>
  <si>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</si>
  <si>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</si>
  <si>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</si>
  <si>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</si>
  <si>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</si>
  <si>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</si>
  <si>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</si>
  <si>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</si>
  <si>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</si>
  <si>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</si>
  <si>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</si>
  <si>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</si>
  <si>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</si>
  <si>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</si>
  <si>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</si>
  <si>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</si>
  <si>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</si>
  <si>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</si>
  <si>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</si>
  <si>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</si>
  <si>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</si>
  <si>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</si>
  <si>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</si>
  <si>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</si>
  <si>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</si>
  <si>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</si>
  <si>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</si>
  <si>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</si>
  <si>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</si>
  <si>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</si>
  <si>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</si>
  <si>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</si>
  <si>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</si>
  <si>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</si>
  <si>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</si>
  <si>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</si>
  <si>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</si>
  <si>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</si>
  <si>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</si>
  <si>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</si>
  <si>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</si>
  <si>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</si>
  <si>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</si>
  <si>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</si>
  <si>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</si>
  <si>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</si>
  <si>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</si>
  <si>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</si>
  <si>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</si>
  <si>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</si>
  <si>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</si>
  <si>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</si>
  <si>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</si>
  <si>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</si>
  <si>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</si>
  <si>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</si>
  <si>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</si>
  <si>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</si>
  <si>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</si>
  <si>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</si>
  <si>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</si>
  <si>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</si>
  <si>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</si>
  <si>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</si>
  <si>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</si>
  <si>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</si>
  <si>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</si>
  <si>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</si>
  <si>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</si>
  <si>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</si>
  <si>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</si>
  <si>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</si>
  <si>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</si>
  <si>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</si>
  <si>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</si>
  <si>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</si>
  <si>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</si>
  <si>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</si>
  <si>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</si>
  <si>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</si>
  <si>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</si>
  <si>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</si>
  <si>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</si>
  <si>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</si>
  <si>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</si>
  <si>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</si>
  <si>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</si>
  <si>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</si>
  <si>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</si>
  <si>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</si>
  <si>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</si>
  <si>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</si>
  <si>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</si>
  <si>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</si>
  <si>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</si>
  <si>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</si>
  <si>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</si>
  <si>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</si>
  <si>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</si>
  <si>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</si>
  <si>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</si>
  <si>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</si>
  <si>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</si>
  <si>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</si>
  <si>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</si>
  <si>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</si>
  <si>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</si>
  <si>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</si>
  <si>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</si>
  <si>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</si>
  <si>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</si>
  <si>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</si>
  <si>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</si>
  <si>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</si>
  <si>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</si>
  <si>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</si>
  <si>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</si>
  <si>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</si>
  <si>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</si>
  <si>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</si>
  <si>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</si>
  <si>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</si>
  <si>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</si>
  <si>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</si>
  <si>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</si>
  <si>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</si>
  <si>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</si>
  <si>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</si>
  <si>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</si>
  <si>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</si>
  <si>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</si>
  <si>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</si>
  <si>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</si>
  <si>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</si>
  <si>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</si>
  <si>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</si>
  <si>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</si>
  <si>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</si>
  <si>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</si>
  <si>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</si>
  <si>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</si>
  <si>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</si>
  <si>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</si>
  <si>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</si>
  <si>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</si>
  <si>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</si>
  <si>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</si>
  <si>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</si>
  <si>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</si>
  <si>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</si>
  <si>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</si>
  <si>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</si>
  <si>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</si>
  <si>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</si>
  <si>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</si>
  <si>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</si>
  <si>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</si>
  <si>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</si>
  <si>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</si>
  <si>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</si>
  <si>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</si>
  <si>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</si>
  <si>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</si>
  <si>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</si>
  <si>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</si>
  <si>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</si>
  <si>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</si>
  <si>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</si>
  <si>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</si>
  <si>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</si>
  <si>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</si>
  <si>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</si>
  <si>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</si>
  <si>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</si>
  <si>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</si>
  <si>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</si>
  <si>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</si>
  <si>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</si>
  <si>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</si>
  <si>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</si>
  <si>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</si>
  <si>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</si>
  <si>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</si>
  <si>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</si>
  <si>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</si>
  <si>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</si>
  <si>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</si>
  <si>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</si>
  <si>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</si>
  <si>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</si>
  <si>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</si>
  <si>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</si>
  <si>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</si>
  <si>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</si>
  <si>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</si>
  <si>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</si>
  <si>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</si>
  <si>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</si>
  <si>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</si>
  <si>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</si>
  <si>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</si>
  <si>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</si>
  <si>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</si>
  <si>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</si>
  <si>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</si>
  <si>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</si>
  <si>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</si>
  <si>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</si>
  <si>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</si>
  <si>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</si>
  <si>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</si>
  <si>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</si>
  <si>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</si>
  <si>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</si>
  <si>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</si>
  <si>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</si>
  <si>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</si>
  <si>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</si>
  <si>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</si>
  <si>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</si>
  <si>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</si>
  <si>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</si>
  <si>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</si>
  <si>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</si>
  <si>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</si>
  <si>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</si>
  <si>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</si>
  <si>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</si>
  <si>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</si>
  <si>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</si>
  <si>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</si>
  <si>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</si>
  <si>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</si>
  <si>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</si>
  <si>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</si>
  <si>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</si>
  <si>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</si>
  <si>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</si>
  <si>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</si>
  <si>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</si>
  <si>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</si>
  <si>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</si>
  <si>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</si>
  <si>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</si>
  <si>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</si>
  <si>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</si>
  <si>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</si>
  <si>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</si>
  <si>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</si>
  <si>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</si>
  <si>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</si>
  <si>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</si>
  <si>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</si>
  <si>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</si>
  <si>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</si>
  <si>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</si>
  <si>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</si>
  <si>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</si>
  <si>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</si>
  <si>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</si>
  <si>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</si>
  <si>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</si>
  <si>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</si>
  <si>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</si>
  <si>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</si>
  <si>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</si>
  <si>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</si>
  <si>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</si>
  <si>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</si>
  <si>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</si>
  <si>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</si>
  <si>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</si>
  <si>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</si>
  <si>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</si>
  <si>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</si>
  <si>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</si>
  <si>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</si>
  <si>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</si>
  <si>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</si>
  <si>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</si>
  <si>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</si>
  <si>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</si>
  <si>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</si>
  <si>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</si>
  <si>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</si>
  <si>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</si>
  <si>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</si>
  <si>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</si>
  <si>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</si>
  <si>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</si>
  <si>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</si>
  <si>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</si>
  <si>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</si>
  <si>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</si>
  <si>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</si>
  <si>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</si>
  <si>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</si>
  <si>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</si>
  <si>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</si>
  <si>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</si>
  <si>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</si>
  <si>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</si>
  <si>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</si>
  <si>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</si>
  <si>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</si>
  <si>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</si>
  <si>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</si>
  <si>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</si>
  <si>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</si>
  <si>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</si>
  <si>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</si>
  <si>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</si>
  <si>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</si>
  <si>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</si>
  <si>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</si>
  <si>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</si>
  <si>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</si>
  <si>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</si>
  <si>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</si>
  <si>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</si>
  <si>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</si>
  <si>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</si>
  <si>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</si>
  <si>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</si>
  <si>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</si>
  <si>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</si>
  <si>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</si>
  <si>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</si>
  <si>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</si>
  <si>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</si>
  <si>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</si>
  <si>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</si>
  <si>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</si>
  <si>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</si>
  <si>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</si>
  <si>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</si>
  <si>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</si>
  <si>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</si>
  <si>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</si>
  <si>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</si>
  <si>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</si>
  <si>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</si>
  <si>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</si>
  <si>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</si>
  <si>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</si>
  <si>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</si>
  <si>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</si>
  <si>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</si>
  <si>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</si>
  <si>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</si>
  <si>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</si>
  <si>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</si>
  <si>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</si>
  <si>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</si>
  <si>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</si>
  <si>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</si>
  <si>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</si>
  <si>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</si>
  <si>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</si>
  <si>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</si>
  <si>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</si>
  <si>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</si>
  <si>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</si>
  <si>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</si>
  <si>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</si>
  <si>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</si>
  <si>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</si>
  <si>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</si>
  <si>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</si>
  <si>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</si>
  <si>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</si>
  <si>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</si>
  <si>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</si>
  <si>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</si>
  <si>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</si>
  <si>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</si>
  <si>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</si>
  <si>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</si>
  <si>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</si>
  <si>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</si>
  <si>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</si>
  <si>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</si>
  <si>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</si>
  <si>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</si>
  <si>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</si>
  <si>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</si>
  <si>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</si>
  <si>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</si>
  <si>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</si>
  <si>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</si>
  <si>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</si>
  <si>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</si>
  <si>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</si>
  <si>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</si>
  <si>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</si>
  <si>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</si>
  <si>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</si>
  <si>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</si>
  <si>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</si>
  <si>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</si>
  <si>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</si>
  <si>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</si>
  <si>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</si>
  <si>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</si>
  <si>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</si>
  <si>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</si>
  <si>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</si>
  <si>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</si>
  <si>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</si>
  <si>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</si>
  <si>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</si>
  <si>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</si>
  <si>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</si>
  <si>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</si>
  <si>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</si>
  <si>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</si>
  <si>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</si>
  <si>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</si>
  <si>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</si>
  <si>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</si>
  <si>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</si>
  <si>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</si>
  <si>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</si>
  <si>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</si>
  <si>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</si>
  <si>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</si>
  <si>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</si>
  <si>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</si>
  <si>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</si>
  <si>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</si>
  <si>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</si>
  <si>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</si>
  <si>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</si>
  <si>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</si>
  <si>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</si>
  <si>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</si>
  <si>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</si>
  <si>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</si>
  <si>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</si>
  <si>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</si>
  <si>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</si>
  <si>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</si>
  <si>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</si>
  <si>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</si>
  <si>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</si>
  <si>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</si>
  <si>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</si>
  <si>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</si>
  <si>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</si>
  <si>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</si>
  <si>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</si>
  <si>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</si>
  <si>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</si>
  <si>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</si>
  <si>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</si>
  <si>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</si>
  <si>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</si>
  <si>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</si>
  <si>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</si>
  <si>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</si>
  <si>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</si>
  <si>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</si>
  <si>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</si>
  <si>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</si>
  <si>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</si>
  <si>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</si>
  <si>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</si>
  <si>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</si>
  <si>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</si>
  <si>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</si>
  <si>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</si>
  <si>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</si>
  <si>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</si>
  <si>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</si>
  <si>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</si>
  <si>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</si>
  <si>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</si>
  <si>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</si>
  <si>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</si>
  <si>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</si>
  <si>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</si>
  <si>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</si>
  <si>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</si>
  <si>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</si>
  <si>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</si>
  <si>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</si>
  <si>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</si>
  <si>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</si>
  <si>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</si>
  <si>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</si>
  <si>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</si>
  <si>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</si>
  <si>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</si>
  <si>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</si>
  <si>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</si>
  <si>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</si>
  <si>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</si>
  <si>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</si>
  <si>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</si>
  <si>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</si>
  <si>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</si>
  <si>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</si>
  <si>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</si>
  <si>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</si>
  <si>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</si>
  <si>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</si>
  <si>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</si>
  <si>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</si>
  <si>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</si>
  <si>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</si>
  <si>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</si>
  <si>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</si>
  <si>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</si>
  <si>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</si>
  <si>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</si>
  <si>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</si>
  <si>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</si>
  <si>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</si>
  <si>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</si>
  <si>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</si>
  <si>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</si>
  <si>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</si>
  <si>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</si>
  <si>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</si>
  <si>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</si>
  <si>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</si>
  <si>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</si>
  <si>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</si>
  <si>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</si>
  <si>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</si>
  <si>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</si>
  <si>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</si>
  <si>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</si>
  <si>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</si>
  <si>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</si>
  <si>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</si>
  <si>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</si>
  <si>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</si>
  <si>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</si>
  <si>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</si>
  <si>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</si>
  <si>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</si>
  <si>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</si>
  <si>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</si>
  <si>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</si>
  <si>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</si>
  <si>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</si>
  <si>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</si>
  <si>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</si>
  <si>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</si>
  <si>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</si>
  <si>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</si>
  <si>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</si>
  <si>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</si>
  <si>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</si>
  <si>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</si>
  <si>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</si>
  <si>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</si>
  <si>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</si>
  <si>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</si>
  <si>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</si>
  <si>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</si>
  <si>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</si>
  <si>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</si>
  <si>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</si>
  <si>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</si>
  <si>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</si>
  <si>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</si>
  <si>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</si>
  <si>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</si>
  <si>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</si>
  <si>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</si>
  <si>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</si>
  <si>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</si>
  <si>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</si>
  <si>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</si>
  <si>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</si>
  <si>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</si>
  <si>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</si>
  <si>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</si>
  <si>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</si>
  <si>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</si>
  <si>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</si>
  <si>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</si>
  <si>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</si>
  <si>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</si>
  <si>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</si>
  <si>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</si>
  <si>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</si>
  <si>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</si>
  <si>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</si>
  <si>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</si>
  <si>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</si>
  <si>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</si>
  <si>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</si>
  <si>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</si>
  <si>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</si>
  <si>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</si>
  <si>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</si>
  <si>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</si>
  <si>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</si>
  <si>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</si>
  <si>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</si>
  <si>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</si>
  <si>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</si>
  <si>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</si>
  <si>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</si>
  <si>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</si>
  <si>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</si>
  <si>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</si>
  <si>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</si>
  <si>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</si>
  <si>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</si>
  <si>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</si>
  <si>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</si>
  <si>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</si>
  <si>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</si>
  <si>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</si>
  <si>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</si>
  <si>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</si>
  <si>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</si>
  <si>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</si>
  <si>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</si>
  <si>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</si>
  <si>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</si>
  <si>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</si>
  <si>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</si>
  <si>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</si>
  <si>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</si>
  <si>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</si>
  <si>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</si>
  <si>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</si>
  <si>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</si>
  <si>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</si>
  <si>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</si>
  <si>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</si>
  <si>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</si>
  <si>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</si>
  <si>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</si>
  <si>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</si>
  <si>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</si>
  <si>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</si>
  <si>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</si>
  <si>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</si>
  <si>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</si>
  <si>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</si>
  <si>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</si>
  <si>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</si>
  <si>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</si>
  <si>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</si>
  <si>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</si>
  <si>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</si>
  <si>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</si>
  <si>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</si>
  <si>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</si>
  <si>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</si>
  <si>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</si>
  <si>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</si>
  <si>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</si>
  <si>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</si>
  <si>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</si>
  <si>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</si>
  <si>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</si>
  <si>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</si>
  <si>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</si>
  <si>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</si>
  <si>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</si>
  <si>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</si>
  <si>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</si>
  <si>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</si>
  <si>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</si>
  <si>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</si>
  <si>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</si>
  <si>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</si>
  <si>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</si>
  <si>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</si>
  <si>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</si>
  <si>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</si>
  <si>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</si>
  <si>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</si>
  <si>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</si>
  <si>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</si>
  <si>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</si>
  <si>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</si>
  <si>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</si>
  <si>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</si>
  <si>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</si>
  <si>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</si>
  <si>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</si>
  <si>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</si>
  <si>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</si>
  <si>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</si>
  <si>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</si>
  <si>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</si>
  <si>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</si>
  <si>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</si>
  <si>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</si>
  <si>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</si>
  <si>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</si>
  <si>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</si>
  <si>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</si>
  <si>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</si>
  <si>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</si>
  <si>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</si>
  <si>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</si>
  <si>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</si>
  <si>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</si>
  <si>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</si>
  <si>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</si>
  <si>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</si>
  <si>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</si>
  <si>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</si>
  <si>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</si>
  <si>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</si>
  <si>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</si>
  <si>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</si>
  <si>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</si>
  <si>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</si>
  <si>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</si>
  <si>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</si>
  <si>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</si>
  <si>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</si>
  <si>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</si>
  <si>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</si>
  <si>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</si>
  <si>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</si>
  <si>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</si>
  <si>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</si>
  <si>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</si>
  <si>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</si>
  <si>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</si>
  <si>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</si>
  <si>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</si>
  <si>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</si>
  <si>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</si>
  <si>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</si>
  <si>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</si>
  <si>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</si>
  <si>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</si>
  <si>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</si>
  <si>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</si>
  <si>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</si>
  <si>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</si>
  <si>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</si>
  <si>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</si>
  <si>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</si>
  <si>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</si>
  <si>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</si>
  <si>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</si>
  <si>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</si>
  <si>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</si>
  <si>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</si>
  <si>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</si>
  <si>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</si>
  <si>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</si>
  <si>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</si>
  <si>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</si>
  <si>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</si>
  <si>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</si>
  <si>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</si>
  <si>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</si>
  <si>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</si>
  <si>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</si>
  <si>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</si>
  <si>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</si>
  <si>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</si>
  <si>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</si>
  <si>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</si>
  <si>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</si>
  <si>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</si>
  <si>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</si>
  <si>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</si>
  <si>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</si>
  <si>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</si>
  <si>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</si>
  <si>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</si>
  <si>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</si>
  <si>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</si>
  <si>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</si>
  <si>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</si>
  <si>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</si>
  <si>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</si>
  <si>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</si>
  <si>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</si>
  <si>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</si>
  <si>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</si>
  <si>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</si>
  <si>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</si>
  <si>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</si>
  <si>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</si>
  <si>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</si>
  <si>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</si>
  <si>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</si>
  <si>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</si>
  <si>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</si>
  <si>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</si>
  <si>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</si>
  <si>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</si>
  <si>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</si>
  <si>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</si>
  <si>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</si>
  <si>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</si>
  <si>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</si>
  <si>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</si>
  <si>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</si>
  <si>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</si>
  <si>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</si>
  <si>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</si>
  <si>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</si>
  <si>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</si>
  <si>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</si>
  <si>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</si>
  <si>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</si>
  <si>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</si>
  <si>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</si>
  <si>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</si>
  <si>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</si>
  <si>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</si>
  <si>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</si>
  <si>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</si>
  <si>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</si>
  <si>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</si>
  <si>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</si>
  <si>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</si>
  <si>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</si>
  <si>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</si>
  <si>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</si>
  <si>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</si>
  <si>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</si>
  <si>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</si>
  <si>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</si>
  <si>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</si>
  <si>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</si>
  <si>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</si>
  <si>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</si>
  <si>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</si>
  <si>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</si>
  <si>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</si>
  <si>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</si>
  <si>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</si>
  <si>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</si>
  <si>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</si>
  <si>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</si>
  <si>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</si>
  <si>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</si>
  <si>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</si>
  <si>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</si>
  <si>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</si>
  <si>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</si>
  <si>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</si>
  <si>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</si>
  <si>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</si>
  <si>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</si>
  <si>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</si>
  <si>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</si>
  <si>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</si>
  <si>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</si>
  <si>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</si>
  <si>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</si>
  <si>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</si>
  <si>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</si>
  <si>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</si>
  <si>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</si>
  <si>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</si>
  <si>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</si>
  <si>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</si>
  <si>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</si>
  <si>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</si>
  <si>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</si>
  <si>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</si>
  <si>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</si>
  <si>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</si>
  <si>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</si>
  <si>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</si>
  <si>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</si>
  <si>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</si>
  <si>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</si>
  <si>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</si>
  <si>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</si>
  <si>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</si>
  <si>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</si>
  <si>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</si>
  <si>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</si>
  <si>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</si>
  <si>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</si>
  <si>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</si>
  <si>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</si>
  <si>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</si>
  <si>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</si>
  <si>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</si>
  <si>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</si>
  <si>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</si>
  <si>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</si>
  <si>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</si>
  <si>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</si>
  <si>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</si>
  <si>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</si>
  <si>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</si>
  <si>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</si>
  <si>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</si>
  <si>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</si>
  <si>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</si>
  <si>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</si>
  <si>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</si>
  <si>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</si>
  <si>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</si>
  <si>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</si>
  <si>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</si>
  <si>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</si>
  <si>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</si>
  <si>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</si>
  <si>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</si>
  <si>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</si>
  <si>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</si>
  <si>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</si>
  <si>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</si>
  <si>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</si>
  <si>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</si>
  <si>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</si>
  <si>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</si>
  <si>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</si>
  <si>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</si>
  <si>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</si>
  <si>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</si>
  <si>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</si>
  <si>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</si>
  <si>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</si>
  <si>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</si>
  <si>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</si>
  <si>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</si>
  <si>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</si>
  <si>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</si>
  <si>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</si>
  <si>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</si>
  <si>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</si>
  <si>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</si>
  <si>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</si>
  <si>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</si>
  <si>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</si>
  <si>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</si>
  <si>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</si>
  <si>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</si>
  <si>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</si>
  <si>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</si>
  <si>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</si>
  <si>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</si>
  <si>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</si>
  <si>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</si>
  <si>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</si>
  <si>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</si>
  <si>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</si>
  <si>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</si>
  <si>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</si>
  <si>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</si>
  <si>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</si>
  <si>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</si>
  <si>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</si>
  <si>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</si>
  <si>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</si>
  <si>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</si>
  <si>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</si>
  <si>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</si>
  <si>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</si>
  <si>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</si>
  <si>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</si>
  <si>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</si>
  <si>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</si>
  <si>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</si>
  <si>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</si>
  <si>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</si>
  <si>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</si>
  <si>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</si>
  <si>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</si>
  <si>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</si>
  <si>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</si>
  <si>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</si>
  <si>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</si>
  <si>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</si>
  <si>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</si>
  <si>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</si>
  <si>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</si>
  <si>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</si>
  <si>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</si>
  <si>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</si>
  <si>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</si>
  <si>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</si>
  <si>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</si>
  <si>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</si>
  <si>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</si>
  <si>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</si>
  <si>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</si>
  <si>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</si>
  <si>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</si>
  <si>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</si>
  <si>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</si>
  <si>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</si>
  <si>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</si>
  <si>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</si>
  <si>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</si>
  <si>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</si>
  <si>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</si>
  <si>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</si>
  <si>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</si>
  <si>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</si>
  <si>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</si>
  <si>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</si>
  <si>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</si>
  <si>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</si>
  <si>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</si>
  <si>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</si>
  <si>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</si>
  <si>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</si>
  <si>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</si>
  <si>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</si>
  <si>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</si>
  <si>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</si>
  <si>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</si>
  <si>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</si>
  <si>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</si>
  <si>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</si>
  <si>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</si>
  <si>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</si>
  <si>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</si>
  <si>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</si>
  <si>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</si>
  <si>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</si>
  <si>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</si>
  <si>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</si>
  <si>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</si>
  <si>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</si>
  <si>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</si>
  <si>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</si>
  <si>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</si>
  <si>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</si>
  <si>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</si>
  <si>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</si>
  <si>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</si>
  <si>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</si>
  <si>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</si>
  <si>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</si>
  <si>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</si>
  <si>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</si>
  <si>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</si>
  <si>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</si>
  <si>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</si>
  <si>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</si>
  <si>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</si>
  <si>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</si>
  <si>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</si>
  <si>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</si>
  <si>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</si>
  <si>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</si>
  <si>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</si>
  <si>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</si>
  <si>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</si>
  <si>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</si>
  <si>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</si>
  <si>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</si>
  <si>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</si>
  <si>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</si>
  <si>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</si>
  <si>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</si>
  <si>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</si>
  <si>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</si>
  <si>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</si>
  <si>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</si>
  <si>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</si>
  <si>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</si>
  <si>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</si>
  <si>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</si>
  <si>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</si>
  <si>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</si>
  <si>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</si>
  <si>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</si>
  <si>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</si>
  <si>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</si>
  <si>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</si>
  <si>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</si>
  <si>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</si>
  <si>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</si>
  <si>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</si>
  <si>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</si>
  <si>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</si>
  <si>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</si>
  <si>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</si>
  <si>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</si>
  <si>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</si>
  <si>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</si>
  <si>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</si>
  <si>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</si>
  <si>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</si>
  <si>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</si>
  <si>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</si>
  <si>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</si>
  <si>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</si>
  <si>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</si>
  <si>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</si>
  <si>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</si>
  <si>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</si>
  <si>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</si>
  <si>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</si>
  <si>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</si>
  <si>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</si>
  <si>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</si>
  <si>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</si>
  <si>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</si>
  <si>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</si>
  <si>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</si>
  <si>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</si>
  <si>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</si>
  <si>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</si>
  <si>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</si>
  <si>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</si>
  <si>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</si>
  <si>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</si>
  <si>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</si>
  <si>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</si>
  <si>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</si>
  <si>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</si>
  <si>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</si>
  <si>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</si>
  <si>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</si>
  <si>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</si>
  <si>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</si>
  <si>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</si>
  <si>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</si>
  <si>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</si>
  <si>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</si>
  <si>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</si>
  <si>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</si>
  <si>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</si>
  <si>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</si>
  <si>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</si>
  <si>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</si>
  <si>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</si>
  <si>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</si>
  <si>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</si>
  <si>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</si>
  <si>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</si>
  <si>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</si>
  <si>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</si>
  <si>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</si>
  <si>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</si>
  <si>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</si>
  <si>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</si>
  <si>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</si>
  <si>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</si>
  <si>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</si>
  <si>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</si>
  <si>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</si>
  <si>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</si>
  <si>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</si>
  <si>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</si>
  <si>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</si>
  <si>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</si>
  <si>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</si>
  <si>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</si>
  <si>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</si>
  <si>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</si>
  <si>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</si>
  <si>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</si>
  <si>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</si>
  <si>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</si>
  <si>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</si>
  <si>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</si>
  <si>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</si>
  <si>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</si>
  <si>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</si>
  <si>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</si>
  <si>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</si>
  <si>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</si>
  <si>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</si>
  <si>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</si>
  <si>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</si>
  <si>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</si>
  <si>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</si>
  <si>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</si>
  <si>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</si>
  <si>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</si>
  <si>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</si>
  <si>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</si>
  <si>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</si>
  <si>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</si>
  <si>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</si>
  <si>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</si>
  <si>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</si>
  <si>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</si>
  <si>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</si>
  <si>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</si>
  <si>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</si>
  <si>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</si>
  <si>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</si>
  <si>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</si>
  <si>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</si>
  <si>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</si>
  <si>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</si>
  <si>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</si>
  <si>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</si>
  <si>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</si>
  <si>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</si>
  <si>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</si>
  <si>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</si>
  <si>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</si>
  <si>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</si>
  <si>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</si>
  <si>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</si>
  <si>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</si>
  <si>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</si>
  <si>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</si>
  <si>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</si>
  <si>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</si>
  <si>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</si>
  <si>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</si>
  <si>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</si>
  <si>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</si>
  <si>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</si>
  <si>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</si>
  <si>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</si>
  <si>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</si>
  <si>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</si>
  <si>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</si>
  <si>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</si>
  <si>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</si>
  <si>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</si>
  <si>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</si>
  <si>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</si>
  <si>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</si>
  <si>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</si>
  <si>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</si>
  <si>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</si>
  <si>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</si>
  <si>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</si>
  <si>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</si>
  <si>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</si>
  <si>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</si>
  <si>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</si>
  <si>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</si>
  <si>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</si>
  <si>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</si>
  <si>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</si>
  <si>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</si>
  <si>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</si>
  <si>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</si>
  <si>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</si>
  <si>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</si>
  <si>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</si>
  <si>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</si>
  <si>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</si>
  <si>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</si>
  <si>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</si>
  <si>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</si>
  <si>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</si>
  <si>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</si>
  <si>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</si>
  <si>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</si>
  <si>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</si>
  <si>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</si>
  <si>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</si>
  <si>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</si>
  <si>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</si>
  <si>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</si>
  <si>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</si>
  <si>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</si>
  <si>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</si>
  <si>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</si>
  <si>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</si>
  <si>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</si>
  <si>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</si>
  <si>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</si>
  <si>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</si>
  <si>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</si>
  <si>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</si>
  <si>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</si>
  <si>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</si>
  <si>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</si>
  <si>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</si>
  <si>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</si>
  <si>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</si>
  <si>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</si>
  <si>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</si>
  <si>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</si>
  <si>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</si>
  <si>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</si>
  <si>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</si>
  <si>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</si>
  <si>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</si>
  <si>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</si>
  <si>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</si>
  <si>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</si>
  <si>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</si>
  <si>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</si>
  <si>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</si>
  <si>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</si>
  <si>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</si>
  <si>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</si>
  <si>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</si>
  <si>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</si>
  <si>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</si>
  <si>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</si>
  <si>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</si>
  <si>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</si>
  <si>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</si>
  <si>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</si>
  <si>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</si>
  <si>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</si>
  <si>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</si>
  <si>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</si>
  <si>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</si>
  <si>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</si>
  <si>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</si>
  <si>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</si>
  <si>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</si>
  <si>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</si>
  <si>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</si>
  <si>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</si>
  <si>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</si>
  <si>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</si>
  <si>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</si>
  <si>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</si>
  <si>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</si>
  <si>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</si>
  <si>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</si>
  <si>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</si>
  <si>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</si>
  <si>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</si>
  <si>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</si>
  <si>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</si>
  <si>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</si>
  <si>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</si>
  <si>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</si>
  <si>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</si>
  <si>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</si>
  <si>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</si>
  <si>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</si>
  <si>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</si>
  <si>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</si>
  <si>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</si>
  <si>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</si>
  <si>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</si>
  <si>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</si>
  <si>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</si>
  <si>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</si>
  <si>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</si>
  <si>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</si>
  <si>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</si>
  <si>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</si>
  <si>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</si>
  <si>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</si>
  <si>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</si>
  <si>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</si>
  <si>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</si>
  <si>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</si>
  <si>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</si>
  <si>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</si>
  <si>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</si>
  <si>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</si>
  <si>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</si>
  <si>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</si>
  <si>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</si>
  <si>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</si>
  <si>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</si>
  <si>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</si>
  <si>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</si>
  <si>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</si>
  <si>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</si>
  <si>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</si>
  <si>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</si>
  <si>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</si>
  <si>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</si>
  <si>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</si>
  <si>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</si>
  <si>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</si>
  <si>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</si>
  <si>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</si>
  <si>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</si>
  <si>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</si>
  <si>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</si>
  <si>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</si>
  <si>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</si>
  <si>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</si>
  <si>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</si>
  <si>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</si>
  <si>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</si>
  <si>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</si>
  <si>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</si>
  <si>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</si>
  <si>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</si>
  <si>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</si>
  <si>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</si>
  <si>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</si>
  <si>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</si>
  <si>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</si>
  <si>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</si>
  <si>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</si>
  <si>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</si>
  <si>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</si>
  <si>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</si>
  <si>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</si>
  <si>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</si>
  <si>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</si>
  <si>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</si>
  <si>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</si>
  <si>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</si>
  <si>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</si>
  <si>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</si>
  <si>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</si>
  <si>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</si>
  <si>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</si>
  <si>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</si>
  <si>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</si>
  <si>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</si>
  <si>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</si>
  <si>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</si>
  <si>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</si>
  <si>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</si>
  <si>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</si>
  <si>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</si>
  <si>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</si>
  <si>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</si>
  <si>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</si>
  <si>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</si>
  <si>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</si>
  <si>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</si>
  <si>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</si>
  <si>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</si>
  <si>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</si>
  <si>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</si>
  <si>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</si>
  <si>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</si>
  <si>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</si>
  <si>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</si>
  <si>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</si>
  <si>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</si>
  <si>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</si>
  <si>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</si>
  <si>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</si>
  <si>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</si>
  <si>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</si>
  <si>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</si>
  <si>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</si>
  <si>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</si>
  <si>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</si>
  <si>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</si>
  <si>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</si>
  <si>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</si>
  <si>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</si>
  <si>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</si>
  <si>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</si>
  <si>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</si>
  <si>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</si>
  <si>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</si>
  <si>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</si>
  <si>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</si>
  <si>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</si>
  <si>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</si>
  <si>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</si>
  <si>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</si>
  <si>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</si>
  <si>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</si>
  <si>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</si>
  <si>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</si>
  <si>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</si>
  <si>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</si>
  <si>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</si>
  <si>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</si>
  <si>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</si>
  <si>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</si>
  <si>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</si>
  <si>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</si>
  <si>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</si>
  <si>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</si>
  <si>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</si>
  <si>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</si>
  <si>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</si>
  <si>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</si>
  <si>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</si>
  <si>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</si>
  <si>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</si>
  <si>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</si>
  <si>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</si>
  <si>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</si>
  <si>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</si>
  <si>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</si>
  <si>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</si>
  <si>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</si>
  <si>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</si>
  <si>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</si>
  <si>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</si>
  <si>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</si>
  <si>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</si>
  <si>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</si>
  <si>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</si>
  <si>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</si>
  <si>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</si>
  <si>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</si>
  <si>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</si>
  <si>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</si>
  <si>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</si>
  <si>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</si>
  <si>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</si>
  <si>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</si>
  <si>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</si>
  <si>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</si>
  <si>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</si>
  <si>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</si>
  <si>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</si>
  <si>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</si>
  <si>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</si>
  <si>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</si>
  <si>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</si>
  <si>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</si>
  <si>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</si>
  <si>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</si>
  <si>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</si>
  <si>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</si>
  <si>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</si>
  <si>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</si>
  <si>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</si>
  <si>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</si>
  <si>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</si>
  <si>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</si>
  <si>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</si>
  <si>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</si>
  <si>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</si>
  <si>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</si>
  <si>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</si>
  <si>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</si>
  <si>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</si>
  <si>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</si>
  <si>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</si>
  <si>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</si>
  <si>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</si>
  <si>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</si>
  <si>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</si>
  <si>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</si>
  <si>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</si>
  <si>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</si>
  <si>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</si>
  <si>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</si>
  <si>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</si>
  <si>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</si>
  <si>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</si>
  <si>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</si>
  <si>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</si>
  <si>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</si>
  <si>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</si>
  <si>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</si>
  <si>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</si>
  <si>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</si>
  <si>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</si>
  <si>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</si>
  <si>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</si>
  <si>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</si>
  <si>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</si>
  <si>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</si>
  <si>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</si>
  <si>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</si>
  <si>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</si>
  <si>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</si>
  <si>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</si>
  <si>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</si>
  <si>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</si>
  <si>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</si>
  <si>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</si>
  <si>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</si>
  <si>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</si>
  <si>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</si>
  <si>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</si>
  <si>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</si>
  <si>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</si>
  <si>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</si>
  <si>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</si>
  <si>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</si>
  <si>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</si>
  <si>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</si>
  <si>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</si>
  <si>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</si>
  <si>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</si>
  <si>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</si>
  <si>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</si>
  <si>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</si>
  <si>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</si>
  <si>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</si>
  <si>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</si>
  <si>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</si>
  <si>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</si>
  <si>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</si>
  <si>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</si>
  <si>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</si>
  <si>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</si>
  <si>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</si>
  <si>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</si>
  <si>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</si>
  <si>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</si>
  <si>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</si>
  <si>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</si>
  <si>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</si>
  <si>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</si>
  <si>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</si>
  <si>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</si>
  <si>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</si>
  <si>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</si>
  <si>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</si>
  <si>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</si>
  <si>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</si>
  <si>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</si>
  <si>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</si>
  <si>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</si>
  <si>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</si>
  <si>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</si>
  <si>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</si>
  <si>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</si>
  <si>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</si>
  <si>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</si>
  <si>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</si>
  <si>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</si>
  <si>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</si>
  <si>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</si>
  <si>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</si>
  <si>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</si>
  <si>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</si>
  <si>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</si>
  <si>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</si>
  <si>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</si>
  <si>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</si>
  <si>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</si>
  <si>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</si>
  <si>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</si>
  <si>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</si>
  <si>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</si>
  <si>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</si>
  <si>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</si>
  <si>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</si>
  <si>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</si>
  <si>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</si>
  <si>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</si>
  <si>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</si>
  <si>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</si>
  <si>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</si>
  <si>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</si>
  <si>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</si>
  <si>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</si>
  <si>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</si>
  <si>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</si>
  <si>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</si>
  <si>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</si>
  <si>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</si>
  <si>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</si>
  <si>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</si>
  <si>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</si>
  <si>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</si>
  <si>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</si>
  <si>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</si>
  <si>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</si>
  <si>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</si>
  <si>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</si>
  <si>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</si>
  <si>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</si>
  <si>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</si>
  <si>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</si>
  <si>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</si>
  <si>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</si>
  <si>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</si>
  <si>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</si>
  <si>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</si>
  <si>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</si>
  <si>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</si>
  <si>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</si>
  <si>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</si>
  <si>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</si>
  <si>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</si>
  <si>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</si>
  <si>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</si>
  <si>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</si>
  <si>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</si>
  <si>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</si>
  <si>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</si>
  <si>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</si>
  <si>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</si>
  <si>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</si>
  <si>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</si>
  <si>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</si>
  <si>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</si>
  <si>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</si>
  <si>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</si>
  <si>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</si>
  <si>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</si>
  <si>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</si>
  <si>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</si>
  <si>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</si>
  <si>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</si>
  <si>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</si>
  <si>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</si>
  <si>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</si>
  <si>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</si>
  <si>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</si>
  <si>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</si>
  <si>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</si>
  <si>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</si>
  <si>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</si>
  <si>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</si>
  <si>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</si>
  <si>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</si>
  <si>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</si>
  <si>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</si>
  <si>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</si>
  <si>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</si>
  <si>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</si>
  <si>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</si>
  <si>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</si>
  <si>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</si>
  <si>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</si>
  <si>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</si>
  <si>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</si>
  <si>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</si>
  <si>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</si>
  <si>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</si>
  <si>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</si>
  <si>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</si>
  <si>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</si>
  <si>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</si>
  <si>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</si>
  <si>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</si>
  <si>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</si>
  <si>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</si>
  <si>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</si>
  <si>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</si>
  <si>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</si>
  <si>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</si>
  <si>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</si>
  <si>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</si>
  <si>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</si>
  <si>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</si>
  <si>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</si>
  <si>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</si>
  <si>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</si>
  <si>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</si>
  <si>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</si>
  <si>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</si>
  <si>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</si>
  <si>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</si>
  <si>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</si>
  <si>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</si>
  <si>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</si>
  <si>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</si>
  <si>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</si>
  <si>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</si>
  <si>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</si>
  <si>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</si>
  <si>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</si>
  <si>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</si>
  <si>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</si>
  <si>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</si>
  <si>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</si>
  <si>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</si>
  <si>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</si>
  <si>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</si>
  <si>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</si>
  <si>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</si>
  <si>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</si>
  <si>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</si>
  <si>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</si>
  <si>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</si>
  <si>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</si>
  <si>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</si>
  <si>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</si>
  <si>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</si>
  <si>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</si>
  <si>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</si>
  <si>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</si>
  <si>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</si>
  <si>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</si>
  <si>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</si>
  <si>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</si>
  <si>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</si>
  <si>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</si>
  <si>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</si>
  <si>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</si>
  <si>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</si>
  <si>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</si>
  <si>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</si>
  <si>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</si>
  <si>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</si>
  <si>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</si>
  <si>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</si>
  <si>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</si>
  <si>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</si>
  <si>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</si>
  <si>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</si>
  <si>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</si>
  <si>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</si>
  <si>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</si>
  <si>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</si>
  <si>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</si>
  <si>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</si>
  <si>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</si>
  <si>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</si>
  <si>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</si>
  <si>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</si>
  <si>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</si>
  <si>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</si>
  <si>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</si>
  <si>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</si>
  <si>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</si>
  <si>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</si>
  <si>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</si>
  <si>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</si>
  <si>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</si>
  <si>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</si>
  <si>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</si>
  <si>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</si>
  <si>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</si>
  <si>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</si>
  <si>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</si>
  <si>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</si>
  <si>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</si>
  <si>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</si>
  <si>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</si>
  <si>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</si>
  <si>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</si>
  <si>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</si>
  <si>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</si>
  <si>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</si>
  <si>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</si>
  <si>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</si>
  <si>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</si>
  <si>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</si>
  <si>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</si>
  <si>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</si>
  <si>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</si>
  <si>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</si>
  <si>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</si>
  <si>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</si>
  <si>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</si>
  <si>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</si>
  <si>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</si>
  <si>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</si>
  <si>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</si>
  <si>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</si>
  <si>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</si>
  <si>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</si>
  <si>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</si>
  <si>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</si>
  <si>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</si>
  <si>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</si>
  <si>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</si>
  <si>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</si>
  <si>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</si>
  <si>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</si>
  <si>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</si>
  <si>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</si>
  <si>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</si>
  <si>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</si>
  <si>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</si>
  <si>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</si>
  <si>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</si>
  <si>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</si>
  <si>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</si>
  <si>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</si>
  <si>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</si>
  <si>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</si>
  <si>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</si>
  <si>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</si>
  <si>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</si>
  <si>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</si>
  <si>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</si>
  <si>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</si>
  <si>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</si>
  <si>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</si>
  <si>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</si>
  <si>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</si>
  <si>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</si>
  <si>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</si>
  <si>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</si>
  <si>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</si>
  <si>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</si>
  <si>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</si>
  <si>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</si>
  <si>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</si>
  <si>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</si>
  <si>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</si>
  <si>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</si>
  <si>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</si>
  <si>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</si>
  <si>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</si>
  <si>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</si>
  <si>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</si>
  <si>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</si>
  <si>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</si>
  <si>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</si>
  <si>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</si>
  <si>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</si>
  <si>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</si>
  <si>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</si>
  <si>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</si>
  <si>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</si>
  <si>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</si>
  <si>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</si>
  <si>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</si>
  <si>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</si>
  <si>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</si>
  <si>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</si>
  <si>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</si>
  <si>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</si>
  <si>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</si>
  <si>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</si>
  <si>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</si>
  <si>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</si>
  <si>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</si>
  <si>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</si>
  <si>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</si>
  <si>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</si>
  <si>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</si>
  <si>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</si>
  <si>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</si>
  <si>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</si>
  <si>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</si>
  <si>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</si>
  <si>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</si>
  <si>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</si>
  <si>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</si>
  <si>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</si>
  <si>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</si>
  <si>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</si>
  <si>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</si>
  <si>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</si>
  <si>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</si>
  <si>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</si>
  <si>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</si>
  <si>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</si>
  <si>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</si>
  <si>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</si>
  <si>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</si>
  <si>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</si>
  <si>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</si>
  <si>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</si>
  <si>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</si>
  <si>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</si>
  <si>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</si>
  <si>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</si>
  <si>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</si>
  <si>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</si>
  <si>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</si>
  <si>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</si>
  <si>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</si>
  <si>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</si>
  <si>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</si>
  <si>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</si>
  <si>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</si>
  <si>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</si>
  <si>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</si>
  <si>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</si>
  <si>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</si>
  <si>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</si>
  <si>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</si>
  <si>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</si>
  <si>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</si>
  <si>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</si>
  <si>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</si>
  <si>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</si>
  <si>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</si>
  <si>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</si>
  <si>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</si>
  <si>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</si>
  <si>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</si>
  <si>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</si>
  <si>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</si>
  <si>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</si>
  <si>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</si>
  <si>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</si>
  <si>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</si>
  <si>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</si>
  <si>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</si>
  <si>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</si>
  <si>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</si>
  <si>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</si>
  <si>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</si>
  <si>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</si>
  <si>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</si>
  <si>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</si>
  <si>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</si>
  <si>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</si>
  <si>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</si>
  <si>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</si>
  <si>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</si>
  <si>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</si>
  <si>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</si>
  <si>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</si>
  <si>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</si>
  <si>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</si>
  <si>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</si>
  <si>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</si>
  <si>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</si>
  <si>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</si>
  <si>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</si>
  <si>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</si>
  <si>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</si>
  <si>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</si>
  <si>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</si>
  <si>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</si>
  <si>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</si>
  <si>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</si>
  <si>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</si>
  <si>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</si>
  <si>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</si>
  <si>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</si>
  <si>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</si>
  <si>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</si>
  <si>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</si>
  <si>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</si>
  <si>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</si>
  <si>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</si>
  <si>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</si>
  <si>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</si>
  <si>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</si>
  <si>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</si>
  <si>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</si>
  <si>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</si>
  <si>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</si>
  <si>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</si>
  <si>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</si>
  <si>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</si>
  <si>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</si>
  <si>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</si>
  <si>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</si>
  <si>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</si>
  <si>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</si>
  <si>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</si>
  <si>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</si>
  <si>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</si>
  <si>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</si>
  <si>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</si>
  <si>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</si>
  <si>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</si>
  <si>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</si>
  <si>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</si>
  <si>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</si>
  <si>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</si>
  <si>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</si>
  <si>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</si>
  <si>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</si>
  <si>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</si>
  <si>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</si>
  <si>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</si>
  <si>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</si>
  <si>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</si>
  <si>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</si>
  <si>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</si>
  <si>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</si>
  <si>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</si>
  <si>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</si>
  <si>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</si>
  <si>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</si>
  <si>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</si>
  <si>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</si>
  <si>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</si>
  <si>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</si>
  <si>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</si>
  <si>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</si>
  <si>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</si>
  <si>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</si>
  <si>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</si>
  <si>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</si>
  <si>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</si>
  <si>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</si>
  <si>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</si>
  <si>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</si>
  <si>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</si>
  <si>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</si>
  <si>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</si>
  <si>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</si>
  <si>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</si>
  <si>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</si>
  <si>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</si>
  <si>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</si>
  <si>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</si>
  <si>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</si>
  <si>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</si>
  <si>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</si>
  <si>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</si>
  <si>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</si>
  <si>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</si>
  <si>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</si>
  <si>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</si>
  <si>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</si>
  <si>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</si>
  <si>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</si>
  <si>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</si>
  <si>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</si>
  <si>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</si>
  <si>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</si>
  <si>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</si>
  <si>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</si>
  <si>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</si>
  <si>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</si>
  <si>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</si>
  <si>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</si>
  <si>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</si>
  <si>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</si>
  <si>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</si>
  <si>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</si>
  <si>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</si>
  <si>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</si>
  <si>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</si>
  <si>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</si>
  <si>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</si>
  <si>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</si>
  <si>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</si>
  <si>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</si>
  <si>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</si>
  <si>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</si>
  <si>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</si>
  <si>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</si>
  <si>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</si>
  <si>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</si>
  <si>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</si>
  <si>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</si>
  <si>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</si>
  <si>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</si>
  <si>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</si>
  <si>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</si>
  <si>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</si>
  <si>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</si>
  <si>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</si>
  <si>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</si>
  <si>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</si>
  <si>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</si>
  <si>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</si>
  <si>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</si>
  <si>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</si>
  <si>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</si>
  <si>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</si>
  <si>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</si>
  <si>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</si>
  <si>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</si>
  <si>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</si>
  <si>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</si>
  <si>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</si>
  <si>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</si>
  <si>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</si>
  <si>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</si>
  <si>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</si>
  <si>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</si>
  <si>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</si>
  <si>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</si>
  <si>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</si>
  <si>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</si>
  <si>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</si>
  <si>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</si>
  <si>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</si>
  <si>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</si>
  <si>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</si>
  <si>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</si>
  <si>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</si>
  <si>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</si>
  <si>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</si>
  <si>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</si>
  <si>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</si>
  <si>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</si>
  <si>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</si>
  <si>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</si>
  <si>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</si>
  <si>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</si>
  <si>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</si>
  <si>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</si>
  <si>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</si>
  <si>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</si>
  <si>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</si>
  <si>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</si>
  <si>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</si>
  <si>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</si>
  <si>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</si>
  <si>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</si>
  <si>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</si>
  <si>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</si>
  <si>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</si>
  <si>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</si>
  <si>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</si>
  <si>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</si>
  <si>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</si>
  <si>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</si>
  <si>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</si>
  <si>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</si>
  <si>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</si>
  <si>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</si>
  <si>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</si>
  <si>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</si>
  <si>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</si>
  <si>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</si>
  <si>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</si>
  <si>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</si>
  <si>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</si>
  <si>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</si>
  <si>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</si>
  <si>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</si>
  <si>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</si>
  <si>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</si>
  <si>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</si>
  <si>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</si>
  <si>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</si>
  <si>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</si>
  <si>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</si>
  <si>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</si>
  <si>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</si>
  <si>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</si>
  <si>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</si>
  <si>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</si>
  <si>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</si>
  <si>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</si>
  <si>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</si>
  <si>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</si>
  <si>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</si>
  <si>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</si>
  <si>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</si>
  <si>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</si>
  <si>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</si>
  <si>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</si>
  <si>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</si>
  <si>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</si>
  <si>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</si>
  <si>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</si>
  <si>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</si>
  <si>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</si>
  <si>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</si>
  <si>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</si>
  <si>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</si>
  <si>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</si>
  <si>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</si>
  <si>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</si>
  <si>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</si>
  <si>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</si>
  <si>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</si>
  <si>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</si>
  <si>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</si>
  <si>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</si>
  <si>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</si>
  <si>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</si>
  <si>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</si>
  <si>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</si>
  <si>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</si>
  <si>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</si>
  <si>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</si>
  <si>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</si>
  <si>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</si>
  <si>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</si>
  <si>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</si>
  <si>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</si>
  <si>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</si>
  <si>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</si>
  <si>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</si>
  <si>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</si>
  <si>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</si>
  <si>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</si>
  <si>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</si>
  <si>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</si>
  <si>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</si>
  <si>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</si>
  <si>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</si>
  <si>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</si>
  <si>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</si>
  <si>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</si>
  <si>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</si>
  <si>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</si>
  <si>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</si>
  <si>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</si>
  <si>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</si>
  <si>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</si>
  <si>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</si>
  <si>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</si>
  <si>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</si>
  <si>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</si>
  <si>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</si>
  <si>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</si>
  <si>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</si>
  <si>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</si>
  <si>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</si>
  <si>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</si>
  <si>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</si>
  <si>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</si>
  <si>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</si>
  <si>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</si>
  <si>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</si>
  <si>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</si>
  <si>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</si>
  <si>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</si>
  <si>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</si>
  <si>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</si>
  <si>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</si>
  <si>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</si>
  <si>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</si>
  <si>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</si>
  <si>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</si>
  <si>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</si>
  <si>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</si>
  <si>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</si>
  <si>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</si>
  <si>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</si>
  <si>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</si>
  <si>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</si>
  <si>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</si>
  <si>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</si>
  <si>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</si>
  <si>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</si>
  <si>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</si>
  <si>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</si>
  <si>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</si>
  <si>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</si>
  <si>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</si>
  <si>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</si>
  <si>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</si>
  <si>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</si>
  <si>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</si>
  <si>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</si>
  <si>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</si>
  <si>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</si>
  <si>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</si>
  <si>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</si>
  <si>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</si>
  <si>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</si>
  <si>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</si>
  <si>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</si>
  <si>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</si>
  <si>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</si>
  <si>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</si>
  <si>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</si>
  <si>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</si>
  <si>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</si>
  <si>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</si>
  <si>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</si>
  <si>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</si>
  <si>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</si>
  <si>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</si>
  <si>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</si>
  <si>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</si>
  <si>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</si>
  <si>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</si>
  <si>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</si>
  <si>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</si>
  <si>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</si>
  <si>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</si>
  <si>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</si>
  <si>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</si>
  <si>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</si>
  <si>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</si>
  <si>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</si>
  <si>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</si>
  <si>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</si>
  <si>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</si>
  <si>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</si>
  <si>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</si>
  <si>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</si>
  <si>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</si>
  <si>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</si>
  <si>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</si>
  <si>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</si>
  <si>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</si>
  <si>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</si>
  <si>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</si>
  <si>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</si>
  <si>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</si>
  <si>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</si>
  <si>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</si>
  <si>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</si>
  <si>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</si>
  <si>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</si>
  <si>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</si>
  <si>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</si>
  <si>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</si>
  <si>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</si>
  <si>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</si>
  <si>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</si>
  <si>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</si>
  <si>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</si>
  <si>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</si>
  <si>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</si>
  <si>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</si>
  <si>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</si>
  <si>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</si>
  <si>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</si>
  <si>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</si>
  <si>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</si>
  <si>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</si>
  <si>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</si>
  <si>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</si>
  <si>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</si>
  <si>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</si>
  <si>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</si>
  <si>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</si>
  <si>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</si>
  <si>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</si>
  <si>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</si>
  <si>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</si>
  <si>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</si>
  <si>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</si>
  <si>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</si>
  <si>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</si>
  <si>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</si>
  <si>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</si>
  <si>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</si>
  <si>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</si>
  <si>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</si>
  <si>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</si>
  <si>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</si>
  <si>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</si>
  <si>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</si>
  <si>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</si>
  <si>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</si>
  <si>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</si>
  <si>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</si>
  <si>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</si>
  <si>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</si>
  <si>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</si>
  <si>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</si>
  <si>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</si>
  <si>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</si>
  <si>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</si>
  <si>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</si>
  <si>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</si>
  <si>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</si>
  <si>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</si>
  <si>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</si>
  <si>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</si>
  <si>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</si>
  <si>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</si>
  <si>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</si>
  <si>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</si>
  <si>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</si>
  <si>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</si>
  <si>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</si>
  <si>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</si>
  <si>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</si>
  <si>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</si>
  <si>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</si>
  <si>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</si>
  <si>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</si>
  <si>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</si>
  <si>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</si>
  <si>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</si>
  <si>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</si>
  <si>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</si>
  <si>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</si>
  <si>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</si>
  <si>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</si>
  <si>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</si>
  <si>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</si>
  <si>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</si>
  <si>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</si>
  <si>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</si>
  <si>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</si>
  <si>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</si>
  <si>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</si>
  <si>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</si>
  <si>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</si>
  <si>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</si>
  <si>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</si>
  <si>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</si>
  <si>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</si>
  <si>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</si>
  <si>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</si>
  <si>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</si>
  <si>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</si>
  <si>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</si>
  <si>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</si>
  <si>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</si>
  <si>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</si>
  <si>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</si>
  <si>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</si>
  <si>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</si>
  <si>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</si>
  <si>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</si>
  <si>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</si>
  <si>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</si>
  <si>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</si>
  <si>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</si>
  <si>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</si>
  <si>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</si>
  <si>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</si>
  <si>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</si>
  <si>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</si>
  <si>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</si>
  <si>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</si>
  <si>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</si>
  <si>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</si>
  <si>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</si>
  <si>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</si>
  <si>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</si>
  <si>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</si>
  <si>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</si>
  <si>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</si>
  <si>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</si>
  <si>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</si>
  <si>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</si>
  <si>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</si>
  <si>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</si>
  <si>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</si>
  <si>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</si>
  <si>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</si>
  <si>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</si>
  <si>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</si>
  <si>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</si>
  <si>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</si>
  <si>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</si>
  <si>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</si>
  <si>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</si>
  <si>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</si>
  <si>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</si>
  <si>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</si>
  <si>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</si>
  <si>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</si>
  <si>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</si>
  <si>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</si>
  <si>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</si>
  <si>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</si>
  <si>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</si>
  <si>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</si>
  <si>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</si>
  <si>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</si>
  <si>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</si>
  <si>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</si>
  <si>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</si>
  <si>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</si>
  <si>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</si>
  <si>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</si>
  <si>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</si>
  <si>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</si>
  <si>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</si>
  <si>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</si>
  <si>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</si>
  <si>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</si>
  <si>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</si>
  <si>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</si>
  <si>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</si>
  <si>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</si>
  <si>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</si>
  <si>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</si>
  <si>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</si>
  <si>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</si>
  <si>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</si>
  <si>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</si>
  <si>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</si>
  <si>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</si>
  <si>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</si>
  <si>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</si>
  <si>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</si>
  <si>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</si>
  <si>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</si>
  <si>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</si>
  <si>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</si>
  <si>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</si>
  <si>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</si>
  <si>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</si>
  <si>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</si>
  <si>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</si>
  <si>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</si>
  <si>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</si>
  <si>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</si>
  <si>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</si>
  <si>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</si>
  <si>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</si>
  <si>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</si>
  <si>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</si>
  <si>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</si>
  <si>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</si>
  <si>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</si>
  <si>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</si>
  <si>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</si>
  <si>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</si>
  <si>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</si>
  <si>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</si>
  <si>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</si>
  <si>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</si>
  <si>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</si>
  <si>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</si>
  <si>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</si>
  <si>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</si>
  <si>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</si>
  <si>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</si>
  <si>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</si>
  <si>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</si>
  <si>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</si>
  <si>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</si>
  <si>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</si>
  <si>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</si>
  <si>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</si>
  <si>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</si>
  <si>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</si>
  <si>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</si>
  <si>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</si>
  <si>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</si>
  <si>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</si>
  <si>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</si>
  <si>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</si>
  <si>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</si>
  <si>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</si>
  <si>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</si>
  <si>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</si>
  <si>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</si>
  <si>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</si>
  <si>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</si>
  <si>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</si>
  <si>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</si>
  <si>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</si>
  <si>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</si>
  <si>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</si>
  <si>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</si>
  <si>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</si>
  <si>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</si>
  <si>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</si>
  <si>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</si>
  <si>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</si>
  <si>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</si>
  <si>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</si>
  <si>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</si>
  <si>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</si>
  <si>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</si>
  <si>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</si>
  <si>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</si>
  <si>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</si>
  <si>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</si>
  <si>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</si>
  <si>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</si>
  <si>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</si>
  <si>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</si>
  <si>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</si>
  <si>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</si>
  <si>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</si>
  <si>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</si>
  <si>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</si>
  <si>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</si>
  <si>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</si>
  <si>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</si>
  <si>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</si>
  <si>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</si>
  <si>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</si>
  <si>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</si>
  <si>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</si>
  <si>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</si>
  <si>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</si>
  <si>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</si>
  <si>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</si>
  <si>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</si>
  <si>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</si>
  <si>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</si>
  <si>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</si>
  <si>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</si>
  <si>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</si>
  <si>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</si>
  <si>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</si>
  <si>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</si>
  <si>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</si>
  <si>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</si>
  <si>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</si>
  <si>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</si>
  <si>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</si>
  <si>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</si>
  <si>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</si>
  <si>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</si>
  <si>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</si>
  <si>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</si>
  <si>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</si>
  <si>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</si>
  <si>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</si>
  <si>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</si>
  <si>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</si>
  <si>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</si>
  <si>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</si>
  <si>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</si>
  <si>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</si>
  <si>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</si>
  <si>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</si>
  <si>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</si>
  <si>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</si>
  <si>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</si>
  <si>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</si>
  <si>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</si>
  <si>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</si>
  <si>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</si>
  <si>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</si>
  <si>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</si>
  <si>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</si>
  <si>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</si>
  <si>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</si>
  <si>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</si>
  <si>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</si>
  <si>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</si>
  <si>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</si>
  <si>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</si>
  <si>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</si>
  <si>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</si>
  <si>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</si>
  <si>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</si>
  <si>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</si>
  <si>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</si>
  <si>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</si>
  <si>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</si>
  <si>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</si>
  <si>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</si>
  <si>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</si>
  <si>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</si>
  <si>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</si>
  <si>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</si>
  <si>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</si>
  <si>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</si>
  <si>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</si>
  <si>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</si>
  <si>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</si>
  <si>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</si>
  <si>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</si>
  <si>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</si>
  <si>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</si>
  <si>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</si>
  <si>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</si>
  <si>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</si>
  <si>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</si>
  <si>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</si>
  <si>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</si>
  <si>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</si>
  <si>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</si>
  <si>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</si>
  <si>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</si>
  <si>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</si>
  <si>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</si>
  <si>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</si>
  <si>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</si>
  <si>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</si>
  <si>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</si>
  <si>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</si>
  <si>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</si>
  <si>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</si>
  <si>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</si>
  <si>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</si>
  <si>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</si>
  <si>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</si>
  <si>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</si>
  <si>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</si>
  <si>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</si>
  <si>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</si>
  <si>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</si>
  <si>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</si>
  <si>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</si>
  <si>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</si>
  <si>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</si>
  <si>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</si>
  <si>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</si>
  <si>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</si>
  <si>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</si>
  <si>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</si>
  <si>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</si>
  <si>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</si>
  <si>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</si>
  <si>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</si>
  <si>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</si>
  <si>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</si>
  <si>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</si>
  <si>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</si>
  <si>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</si>
  <si>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</si>
  <si>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</si>
  <si>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</si>
  <si>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</si>
  <si>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</si>
  <si>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</si>
  <si>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</si>
  <si>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</si>
  <si>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</si>
  <si>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</si>
  <si>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</si>
  <si>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</si>
  <si>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</si>
  <si>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</si>
  <si>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</si>
  <si>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</si>
  <si>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</si>
  <si>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</si>
  <si>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</si>
  <si>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</si>
  <si>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</si>
  <si>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</si>
  <si>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</si>
  <si>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</si>
  <si>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</si>
  <si>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</si>
  <si>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</si>
  <si>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</si>
  <si>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</si>
  <si>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</si>
  <si>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</si>
  <si>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</si>
  <si>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</si>
  <si>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</si>
  <si>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</si>
  <si>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</si>
  <si>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</si>
  <si>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</si>
  <si>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</si>
  <si>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</si>
  <si>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</si>
  <si>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</si>
  <si>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</si>
  <si>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</si>
  <si>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</si>
  <si>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</si>
  <si>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</si>
  <si>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</si>
  <si>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</si>
  <si>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</si>
  <si>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</si>
  <si>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</si>
  <si>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</si>
  <si>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</si>
  <si>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</si>
  <si>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</si>
  <si>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</si>
  <si>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</si>
  <si>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</si>
  <si>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</si>
  <si>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</si>
  <si>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</si>
  <si>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</si>
  <si>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</si>
  <si>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</si>
  <si>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</si>
  <si>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</si>
  <si>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</si>
  <si>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</si>
  <si>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</si>
  <si>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</si>
  <si>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</si>
  <si>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</si>
  <si>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</si>
  <si>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</si>
  <si>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</si>
  <si>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</si>
  <si>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</si>
  <si>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</si>
  <si>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</si>
  <si>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</si>
  <si>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</si>
  <si>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</si>
  <si>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</si>
  <si>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</si>
  <si>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</si>
  <si>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</si>
  <si>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</si>
  <si>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</si>
  <si>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</si>
  <si>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</si>
  <si>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</si>
  <si>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</si>
  <si>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</si>
  <si>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</si>
  <si>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</si>
  <si>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</si>
  <si>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</si>
  <si>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</si>
  <si>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</si>
  <si>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</si>
  <si>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</si>
  <si>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</si>
  <si>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</si>
  <si>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</si>
  <si>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</si>
  <si>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</si>
  <si>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</si>
  <si>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</si>
  <si>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</si>
  <si>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</si>
  <si>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</si>
  <si>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</si>
  <si>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</si>
  <si>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</si>
  <si>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</si>
  <si>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</si>
  <si>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</si>
  <si>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</si>
  <si>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</si>
  <si>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</si>
  <si>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</si>
  <si>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</si>
  <si>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</si>
  <si>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</si>
  <si>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</si>
  <si>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</si>
  <si>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</si>
  <si>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</si>
  <si>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</si>
  <si>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</si>
  <si>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</si>
  <si>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</si>
  <si>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</si>
  <si>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</si>
  <si>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</si>
  <si>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</si>
  <si>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</si>
  <si>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</si>
  <si>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</si>
  <si>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</si>
  <si>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</si>
  <si>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</si>
  <si>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</si>
  <si>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</si>
  <si>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</si>
  <si>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</si>
  <si>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</si>
  <si>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</si>
  <si>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</si>
  <si>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</si>
  <si>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</si>
  <si>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</si>
  <si>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</si>
  <si>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</si>
  <si>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</si>
  <si>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</si>
  <si>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</si>
  <si>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</si>
  <si>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</si>
  <si>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</si>
  <si>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</si>
  <si>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</si>
  <si>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</si>
  <si>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</si>
  <si>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</si>
  <si>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</si>
  <si>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</si>
  <si>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</si>
  <si>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</si>
  <si>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</si>
  <si>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</si>
  <si>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</si>
  <si>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</si>
  <si>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</si>
  <si>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</si>
  <si>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</si>
  <si>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</si>
  <si>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</si>
  <si>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</si>
  <si>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</si>
  <si>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</si>
  <si>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</si>
  <si>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</si>
  <si>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</si>
  <si>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</si>
  <si>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</si>
  <si>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</si>
  <si>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</si>
  <si>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</si>
  <si>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</si>
  <si>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</si>
  <si>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</si>
  <si>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</si>
  <si>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</si>
  <si>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</si>
  <si>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</si>
  <si>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</si>
  <si>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</si>
  <si>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</si>
  <si>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</si>
  <si>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</si>
  <si>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</si>
  <si>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</si>
  <si>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</si>
  <si>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</si>
  <si>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</si>
  <si>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</si>
  <si>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</si>
  <si>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</si>
  <si>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</si>
  <si>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</si>
  <si>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</si>
  <si>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</si>
  <si>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</si>
  <si>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</si>
  <si>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</si>
  <si>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</si>
  <si>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</si>
  <si>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</si>
  <si>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</si>
  <si>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</si>
  <si>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</si>
  <si>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</si>
  <si>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</si>
  <si>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</si>
  <si>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</si>
  <si>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</si>
  <si>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</si>
  <si>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</si>
  <si>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</si>
  <si>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</si>
  <si>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</si>
  <si>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</si>
  <si>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</si>
  <si>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</si>
  <si>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</si>
  <si>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</si>
  <si>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</si>
  <si>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</si>
  <si>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</si>
  <si>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</si>
  <si>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</si>
  <si>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</si>
  <si>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</si>
  <si>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</si>
  <si>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</si>
  <si>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</si>
  <si>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</si>
  <si>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</si>
  <si>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</si>
  <si>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</si>
  <si>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</si>
  <si>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</si>
  <si>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</si>
  <si>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</si>
  <si>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</si>
  <si>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</si>
  <si>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</si>
  <si>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</si>
  <si>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</si>
  <si>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</si>
  <si>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</si>
  <si>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</si>
  <si>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</si>
  <si>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</si>
  <si>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</si>
  <si>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</si>
  <si>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</si>
  <si>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</si>
  <si>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</si>
  <si>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</si>
  <si>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</si>
  <si>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</si>
  <si>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</si>
  <si>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</si>
  <si>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</si>
  <si>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</si>
  <si>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</si>
  <si>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</si>
  <si>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</si>
  <si>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</si>
  <si>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</si>
  <si>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</si>
  <si>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</si>
  <si>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</si>
  <si>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</si>
  <si>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</si>
  <si>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</si>
  <si>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</si>
  <si>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</si>
  <si>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</si>
  <si>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</si>
  <si>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</si>
  <si>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</si>
  <si>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</si>
  <si>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</si>
  <si>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</si>
  <si>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</si>
  <si>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</si>
  <si>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</si>
  <si>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</si>
  <si>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</si>
  <si>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</si>
  <si>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</si>
  <si>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</si>
  <si>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</si>
  <si>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</si>
  <si>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</si>
  <si>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</si>
  <si>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</si>
  <si>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</si>
  <si>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</si>
  <si>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</si>
  <si>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</si>
  <si>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</si>
  <si>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</si>
  <si>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</si>
  <si>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</si>
  <si>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</si>
  <si>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</si>
  <si>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</si>
  <si>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</si>
  <si>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</si>
  <si>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</si>
  <si>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</si>
  <si>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</si>
  <si>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</si>
  <si>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</si>
  <si>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</si>
  <si>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</si>
  <si>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</si>
  <si>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</si>
  <si>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</si>
  <si>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</si>
  <si>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</si>
  <si>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</si>
  <si>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</si>
  <si>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</si>
  <si>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</si>
  <si>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</si>
  <si>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</si>
  <si>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</si>
  <si>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</si>
  <si>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</si>
  <si>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</si>
  <si>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</si>
  <si>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</si>
  <si>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</si>
  <si>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</si>
  <si>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</si>
  <si>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</si>
  <si>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</si>
  <si>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</si>
  <si>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</si>
  <si>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</si>
  <si>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</si>
  <si>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</si>
  <si>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</si>
  <si>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</si>
  <si>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</si>
  <si>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</si>
  <si>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</si>
  <si>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</si>
  <si>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</si>
  <si>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</si>
  <si>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</si>
  <si>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</si>
  <si>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</si>
  <si>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</si>
  <si>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</si>
  <si>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</si>
  <si>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</si>
  <si>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</si>
  <si>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</si>
  <si>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</si>
  <si>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</si>
  <si>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</si>
  <si>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</si>
  <si>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</si>
  <si>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</si>
  <si>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</si>
  <si>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</si>
  <si>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</si>
  <si>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</si>
  <si>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</si>
  <si>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</si>
  <si>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</si>
  <si>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</si>
  <si>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</si>
  <si>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</si>
  <si>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</si>
  <si>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</si>
  <si>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</si>
  <si>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</si>
  <si>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</si>
  <si>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</si>
  <si>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</si>
  <si>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</si>
  <si>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</si>
  <si>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</si>
  <si>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</si>
  <si>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</si>
  <si>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</si>
  <si>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</si>
  <si>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</si>
  <si>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</si>
  <si>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</si>
  <si>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</si>
  <si>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</si>
  <si>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</si>
  <si>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</si>
  <si>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</si>
  <si>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</si>
  <si>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</si>
  <si>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</si>
  <si>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</si>
  <si>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</si>
  <si>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</si>
  <si>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</si>
  <si>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</si>
  <si>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</si>
  <si>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</si>
  <si>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</si>
  <si>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</si>
  <si>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</si>
  <si>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</si>
  <si>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</si>
  <si>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</si>
  <si>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</si>
  <si>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</si>
  <si>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</si>
  <si>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</si>
  <si>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</si>
  <si>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</si>
  <si>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</si>
  <si>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</si>
  <si>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</si>
  <si>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</si>
  <si>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</si>
  <si>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</si>
  <si>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</si>
  <si>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</si>
  <si>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</si>
  <si>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</si>
  <si>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</si>
  <si>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</si>
  <si>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</si>
  <si>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</si>
  <si>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</si>
  <si>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</si>
  <si>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</si>
  <si>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</si>
  <si>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</si>
  <si>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</si>
  <si>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</si>
  <si>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</si>
  <si>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</si>
  <si>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</si>
  <si>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</si>
  <si>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</si>
  <si>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</si>
  <si>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</si>
  <si>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</si>
  <si>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</si>
  <si>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</si>
  <si>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</si>
  <si>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</si>
  <si>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</si>
  <si>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</si>
  <si>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</si>
  <si>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</si>
  <si>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</si>
  <si>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</si>
  <si>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</si>
  <si>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</si>
  <si>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</si>
  <si>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</si>
  <si>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</si>
  <si>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</si>
  <si>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</si>
  <si>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</si>
  <si>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</si>
  <si>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</si>
  <si>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</si>
  <si>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</si>
  <si>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</si>
  <si>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</si>
  <si>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</si>
  <si>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</si>
  <si>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</si>
  <si>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</si>
  <si>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</si>
  <si>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</si>
  <si>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</si>
  <si>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</si>
  <si>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</si>
  <si>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</si>
  <si>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</si>
  <si>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</si>
  <si>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</si>
  <si>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</si>
  <si>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</si>
  <si>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</si>
  <si>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</si>
  <si>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</si>
  <si>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</si>
  <si>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</si>
  <si>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</si>
  <si>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</si>
  <si>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</si>
  <si>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</si>
  <si>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</si>
  <si>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</si>
  <si>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</si>
  <si>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</si>
  <si>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</si>
  <si>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</si>
  <si>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</si>
  <si>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</si>
  <si>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</si>
  <si>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</si>
  <si>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</si>
  <si>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</si>
  <si>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</si>
  <si>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</si>
  <si>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</si>
  <si>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</si>
  <si>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</si>
  <si>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</si>
  <si>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</si>
  <si>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</si>
  <si>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</si>
  <si>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</si>
  <si>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</si>
  <si>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</si>
  <si>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</si>
  <si>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</si>
  <si>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</si>
  <si>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</si>
  <si>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</si>
  <si>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</si>
  <si>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</si>
  <si>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</si>
  <si>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</si>
  <si>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</si>
  <si>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</si>
  <si>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</si>
  <si>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</si>
  <si>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</si>
  <si>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</si>
  <si>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</si>
  <si>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</si>
  <si>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</si>
  <si>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</si>
  <si>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</si>
  <si>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</si>
  <si>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</si>
  <si>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</si>
  <si>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</si>
  <si>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</si>
  <si>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</si>
  <si>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</si>
  <si>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</si>
  <si>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</si>
  <si>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</si>
  <si>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</si>
  <si>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</si>
  <si>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</si>
  <si>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</si>
  <si>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</si>
  <si>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</si>
  <si>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</si>
  <si>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</si>
  <si>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</si>
  <si>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</si>
  <si>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</si>
  <si>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</si>
  <si>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</si>
  <si>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</si>
  <si>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</si>
  <si>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</si>
  <si>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</si>
  <si>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</si>
  <si>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</si>
  <si>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</si>
  <si>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</si>
  <si>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</si>
  <si>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</si>
  <si>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</si>
  <si>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</si>
  <si>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</si>
  <si>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</si>
  <si>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</si>
  <si>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</si>
  <si>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</si>
  <si>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</si>
  <si>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</si>
  <si>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</si>
  <si>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</si>
  <si>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</si>
  <si>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</si>
  <si>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</si>
  <si>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</si>
  <si>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</si>
  <si>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</si>
  <si>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</si>
  <si>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</si>
  <si>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</si>
  <si>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</si>
  <si>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</si>
  <si>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</si>
  <si>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</si>
  <si>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</si>
  <si>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</si>
  <si>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</si>
  <si>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</si>
  <si>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</si>
  <si>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</si>
  <si>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</si>
  <si>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</si>
  <si>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</si>
  <si>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</si>
  <si>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</si>
  <si>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</si>
  <si>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</si>
  <si>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</si>
  <si>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</si>
  <si>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</si>
  <si>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</si>
  <si>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</si>
  <si>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</si>
  <si>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</si>
  <si>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</si>
  <si>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</si>
  <si>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</si>
  <si>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</si>
  <si>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</si>
  <si>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</si>
  <si>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</si>
  <si>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</si>
  <si>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</si>
  <si>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</si>
  <si>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</si>
  <si>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</si>
  <si>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</si>
  <si>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</si>
  <si>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</si>
  <si>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</si>
  <si>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</si>
  <si>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</si>
  <si>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</si>
  <si>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</si>
  <si>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</si>
  <si>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</si>
  <si>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</si>
  <si>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</si>
  <si>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</si>
  <si>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</si>
  <si>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</si>
  <si>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</si>
  <si>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</si>
  <si>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</si>
  <si>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</si>
  <si>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</si>
  <si>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</si>
  <si>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</si>
  <si>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</si>
  <si>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</si>
  <si>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</si>
  <si>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</si>
  <si>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</si>
  <si>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</si>
  <si>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</si>
  <si>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</si>
  <si>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</si>
  <si>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</si>
  <si>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</si>
  <si>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</si>
  <si>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</si>
  <si>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</si>
  <si>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</si>
  <si>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</si>
  <si>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</si>
  <si>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</si>
  <si>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</si>
  <si>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</si>
  <si>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</si>
  <si>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</si>
  <si>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</si>
  <si>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</si>
  <si>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</si>
  <si>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</si>
  <si>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</si>
  <si>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</si>
  <si>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</si>
  <si>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</si>
  <si>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</si>
  <si>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</si>
  <si>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</si>
  <si>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</si>
  <si>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</si>
  <si>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</si>
  <si>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</si>
  <si>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</si>
  <si>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</si>
  <si>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</si>
  <si>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</si>
  <si>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</si>
  <si>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</si>
  <si>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</si>
  <si>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</si>
  <si>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</si>
  <si>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</si>
  <si>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</si>
  <si>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</si>
  <si>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</si>
  <si>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</si>
  <si>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</si>
  <si>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</si>
  <si>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</si>
  <si>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</si>
  <si>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</si>
  <si>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</si>
  <si>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</si>
  <si>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</si>
  <si>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</si>
  <si>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</si>
  <si>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</si>
  <si>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</si>
  <si>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</si>
  <si>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</si>
  <si>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</si>
  <si>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</si>
  <si>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</si>
  <si>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</si>
  <si>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</si>
  <si>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</si>
  <si>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</si>
  <si>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</si>
  <si>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</si>
  <si>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</si>
  <si>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</si>
  <si>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</si>
  <si>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</si>
  <si>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</si>
  <si>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</si>
  <si>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</si>
  <si>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</si>
  <si>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</si>
  <si>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</si>
  <si>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</si>
  <si>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</si>
  <si>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</si>
  <si>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</si>
  <si>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</si>
  <si>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</si>
  <si>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</si>
  <si>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</si>
  <si>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</si>
  <si>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</si>
  <si>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</si>
  <si>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</si>
  <si>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</si>
  <si>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</si>
  <si>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</si>
  <si>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</si>
  <si>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</si>
  <si>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</si>
  <si>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</si>
  <si>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</si>
  <si>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</si>
  <si>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</si>
  <si>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</si>
  <si>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</si>
  <si>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</si>
  <si>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</si>
  <si>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</si>
  <si>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</si>
  <si>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</si>
  <si>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</si>
  <si>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</si>
  <si>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</si>
  <si>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</si>
  <si>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</si>
  <si>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</si>
  <si>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</si>
  <si>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</si>
  <si>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</si>
  <si>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</si>
  <si>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</si>
  <si>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</si>
  <si>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</si>
  <si>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</si>
  <si>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</si>
  <si>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</si>
  <si>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</si>
  <si>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</si>
  <si>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</si>
  <si>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</si>
  <si>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</si>
  <si>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</si>
  <si>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</si>
  <si>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</si>
  <si>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</si>
  <si>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</si>
  <si>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</si>
  <si>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</si>
  <si>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</si>
  <si>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</si>
  <si>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</si>
  <si>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</si>
  <si>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</si>
  <si>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</si>
  <si>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</si>
  <si>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</si>
  <si>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</si>
  <si>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</si>
  <si>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</si>
  <si>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</si>
  <si>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</si>
  <si>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</si>
  <si>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</si>
  <si>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</si>
  <si>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</si>
  <si>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</si>
  <si>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</si>
  <si>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</si>
  <si>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</si>
  <si>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</si>
  <si>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</si>
  <si>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</si>
  <si>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</si>
  <si>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</si>
  <si>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</si>
  <si>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</si>
  <si>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</si>
  <si>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</si>
  <si>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</si>
  <si>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</si>
  <si>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</si>
  <si>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</si>
  <si>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</si>
  <si>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</si>
  <si>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</si>
  <si>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</si>
  <si>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</si>
  <si>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</si>
  <si>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</si>
  <si>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</si>
  <si>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</si>
  <si>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</si>
  <si>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</si>
  <si>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</si>
  <si>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</si>
  <si>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</si>
  <si>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</si>
  <si>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</si>
  <si>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</si>
  <si>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</si>
  <si>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</si>
  <si>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</si>
  <si>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</si>
  <si>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</si>
  <si>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</si>
  <si>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</si>
  <si>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</si>
  <si>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</si>
  <si>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</si>
  <si>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</si>
  <si>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</si>
  <si>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</si>
  <si>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</si>
  <si>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</si>
  <si>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</si>
  <si>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</si>
  <si>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</si>
  <si>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</si>
  <si>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</si>
  <si>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</si>
  <si>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</si>
  <si>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</si>
  <si>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</si>
  <si>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</si>
  <si>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</si>
  <si>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</si>
  <si>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</si>
  <si>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</si>
  <si>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</si>
  <si>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</si>
  <si>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</si>
  <si>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</si>
  <si>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</si>
  <si>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</si>
  <si>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</si>
  <si>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</si>
  <si>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</si>
  <si>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</si>
  <si>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</si>
  <si>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</si>
  <si>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</si>
  <si>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</si>
  <si>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</si>
  <si>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</si>
  <si>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</si>
  <si>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</si>
  <si>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</si>
  <si>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</si>
  <si>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</si>
  <si>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</si>
  <si>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</si>
  <si>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</si>
  <si>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</si>
  <si>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</si>
  <si>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</si>
  <si>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</si>
  <si>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</si>
  <si>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</si>
  <si>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</si>
  <si>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</si>
  <si>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</si>
  <si>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</si>
  <si>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</si>
  <si>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</si>
  <si>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</si>
  <si>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</si>
  <si>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</si>
  <si>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</si>
  <si>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</si>
  <si>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</si>
  <si>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</si>
  <si>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</si>
  <si>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</si>
  <si>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</si>
  <si>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</si>
  <si>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</si>
  <si>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</si>
  <si>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</si>
  <si>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</si>
  <si>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</si>
  <si>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</si>
  <si>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</si>
  <si>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</si>
  <si>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</si>
  <si>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</si>
  <si>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</si>
  <si>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</si>
  <si>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</si>
  <si>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</si>
  <si>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</si>
  <si>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</si>
  <si>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</si>
  <si>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</si>
  <si>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</si>
  <si>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</si>
  <si>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</si>
  <si>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</si>
  <si>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</si>
  <si>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</si>
  <si>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</si>
  <si>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</si>
  <si>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</si>
  <si>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</si>
  <si>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</si>
  <si>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</si>
  <si>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</si>
  <si>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</si>
  <si>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</si>
  <si>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</si>
  <si>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</si>
  <si>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</si>
  <si>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</si>
  <si>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</si>
  <si>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</si>
  <si>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</si>
  <si>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</si>
  <si>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</si>
  <si>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</si>
  <si>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</si>
  <si>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</si>
  <si>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</si>
  <si>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</si>
  <si>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</si>
  <si>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</si>
  <si>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</si>
  <si>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</si>
  <si>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</si>
  <si>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</si>
  <si>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</si>
  <si>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</si>
  <si>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</si>
  <si>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</si>
  <si>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</si>
  <si>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</si>
  <si>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</si>
  <si>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</si>
  <si>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</si>
  <si>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</si>
  <si>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</si>
  <si>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</si>
  <si>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</si>
  <si>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</si>
  <si>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</si>
  <si>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</si>
  <si>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</si>
  <si>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</si>
  <si>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</si>
  <si>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</si>
  <si>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</si>
  <si>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</si>
  <si>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</si>
  <si>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</si>
  <si>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</si>
  <si>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</si>
  <si>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</si>
  <si>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</si>
  <si>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</si>
  <si>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</si>
  <si>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</si>
  <si>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</si>
  <si>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</si>
  <si>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</si>
  <si>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</si>
  <si>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</si>
  <si>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</si>
  <si>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</si>
  <si>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</si>
  <si>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</si>
  <si>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</si>
  <si>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</si>
  <si>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</si>
  <si>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</si>
  <si>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</si>
  <si>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</si>
  <si>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</si>
  <si>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</si>
  <si>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</si>
  <si>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</si>
  <si>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</si>
  <si>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</si>
  <si>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</si>
  <si>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</si>
  <si>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</si>
  <si>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</si>
  <si>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</si>
  <si>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</si>
  <si>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</si>
  <si>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</si>
  <si>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</si>
  <si>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</si>
  <si>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</si>
  <si>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</si>
  <si>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</si>
  <si>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</si>
  <si>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</si>
  <si>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</si>
  <si>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</si>
  <si>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</si>
  <si>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</si>
  <si>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</si>
  <si>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</si>
  <si>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</si>
  <si>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</si>
  <si>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</si>
  <si>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</si>
  <si>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</si>
  <si>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</si>
  <si>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</si>
  <si>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</si>
  <si>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</si>
  <si>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</si>
  <si>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</si>
  <si>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</si>
  <si>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</si>
  <si>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</si>
  <si>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</si>
  <si>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</si>
  <si>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</si>
  <si>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</si>
  <si>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</si>
  <si>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</si>
  <si>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</si>
  <si>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</si>
  <si>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</si>
  <si>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</si>
  <si>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</si>
  <si>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</si>
  <si>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</si>
  <si>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</si>
  <si>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</si>
  <si>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</si>
  <si>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</si>
  <si>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</si>
  <si>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</si>
  <si>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</si>
  <si>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</si>
  <si>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</si>
  <si>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</si>
  <si>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</si>
  <si>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</si>
  <si>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</si>
  <si>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</si>
  <si>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</si>
  <si>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</si>
  <si>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</si>
  <si>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</si>
  <si>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</si>
  <si>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</si>
  <si>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</si>
  <si>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</si>
  <si>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</si>
  <si>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</si>
  <si>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</si>
  <si>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</si>
  <si>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</si>
  <si>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</si>
  <si>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</si>
  <si>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</si>
  <si>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</si>
  <si>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</si>
  <si>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</si>
  <si>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</si>
  <si>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</si>
  <si>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</si>
  <si>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</si>
  <si>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</si>
  <si>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</si>
  <si>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</si>
  <si>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</si>
  <si>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</si>
  <si>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</si>
  <si>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</si>
  <si>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</si>
  <si>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</si>
  <si>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</si>
  <si>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</si>
  <si>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</si>
  <si>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</si>
  <si>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</si>
  <si>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</si>
  <si>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</si>
  <si>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</si>
  <si>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</si>
  <si>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</si>
  <si>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</si>
  <si>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</si>
  <si>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</si>
  <si>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</si>
  <si>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</si>
  <si>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</si>
  <si>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</si>
  <si>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</si>
  <si>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</si>
  <si>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</si>
  <si>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</si>
  <si>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</si>
  <si>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</si>
  <si>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</si>
  <si>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</si>
  <si>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</si>
  <si>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</si>
  <si>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</si>
  <si>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</si>
  <si>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</si>
  <si>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</si>
  <si>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</si>
  <si>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</si>
  <si>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</si>
  <si>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</si>
  <si>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</si>
  <si>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</si>
  <si>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</si>
  <si>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</si>
  <si>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</si>
  <si>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</si>
  <si>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</si>
  <si>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</si>
  <si>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</si>
  <si>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</si>
  <si>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</si>
  <si>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</si>
  <si>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</si>
  <si>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</si>
  <si>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</si>
  <si>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</si>
  <si>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</si>
  <si>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</si>
  <si>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</si>
  <si>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</si>
  <si>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</si>
  <si>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</si>
  <si>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</si>
  <si>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</si>
  <si>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</si>
  <si>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</si>
  <si>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</si>
  <si>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</si>
  <si>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</si>
  <si>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</si>
  <si>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</si>
  <si>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</si>
  <si>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</si>
  <si>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</si>
  <si>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</si>
  <si>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</si>
  <si>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</si>
  <si>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</si>
  <si>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</si>
  <si>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</si>
  <si>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</si>
  <si>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</si>
  <si>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</si>
  <si>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</si>
  <si>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</si>
  <si>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</si>
  <si>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</si>
  <si>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</si>
  <si>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</si>
  <si>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</si>
  <si>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</si>
  <si>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</si>
  <si>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</si>
  <si>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</si>
  <si>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</si>
  <si>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</si>
  <si>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</si>
  <si>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</si>
  <si>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</si>
  <si>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</si>
  <si>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</si>
  <si>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</si>
  <si>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</si>
  <si>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</si>
  <si>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</si>
  <si>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</si>
  <si>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</si>
  <si>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</si>
  <si>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</si>
  <si>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</si>
  <si>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</si>
  <si>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</si>
  <si>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</si>
  <si>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</si>
  <si>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</si>
  <si>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</si>
  <si>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</si>
  <si>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</si>
  <si>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</si>
  <si>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</si>
  <si>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</si>
  <si>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</si>
  <si>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</si>
  <si>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</si>
  <si>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</si>
  <si>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</si>
  <si>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</si>
  <si>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</si>
  <si>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</si>
  <si>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</si>
  <si>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</si>
  <si>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</si>
  <si>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</si>
  <si>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</si>
  <si>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</si>
  <si>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</si>
  <si>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</si>
  <si>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</si>
  <si>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</si>
  <si>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</si>
  <si>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</si>
  <si>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</si>
  <si>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</si>
  <si>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</si>
  <si>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</si>
  <si>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</si>
  <si>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</si>
  <si>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</si>
  <si>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</si>
  <si>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</si>
  <si>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</si>
  <si>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</si>
  <si>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</si>
  <si>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</si>
  <si>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</si>
  <si>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</si>
  <si>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</si>
  <si>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</si>
  <si>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</si>
  <si>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</si>
  <si>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</si>
  <si>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</si>
  <si>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</si>
  <si>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</si>
  <si>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</si>
  <si>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</si>
  <si>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</si>
  <si>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</si>
  <si>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</si>
  <si>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</si>
  <si>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</si>
  <si>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</si>
  <si>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</si>
  <si>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</si>
  <si>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</si>
  <si>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</si>
  <si>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</si>
  <si>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</si>
  <si>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</si>
  <si>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</si>
  <si>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</si>
  <si>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</si>
  <si>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</si>
  <si>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</si>
  <si>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</si>
  <si>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</si>
  <si>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</si>
  <si>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</si>
  <si>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</si>
  <si>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</si>
  <si>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</si>
  <si>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</si>
  <si>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</si>
  <si>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</si>
  <si>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</si>
  <si>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</si>
  <si>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</si>
  <si>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</si>
  <si>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</si>
  <si>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</si>
  <si>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</si>
  <si>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</si>
  <si>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</si>
  <si>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</si>
  <si>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</si>
  <si>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</si>
  <si>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</si>
  <si>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</si>
  <si>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</si>
  <si>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</si>
  <si>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</si>
  <si>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</si>
  <si>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</si>
  <si>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</si>
  <si>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</si>
  <si>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</si>
  <si>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</si>
  <si>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</si>
  <si>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</si>
  <si>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</si>
  <si>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</si>
  <si>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</si>
  <si>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</si>
  <si>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</si>
  <si>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</si>
  <si>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</si>
  <si>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</si>
  <si>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</si>
  <si>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</si>
  <si>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</si>
  <si>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</si>
  <si>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</si>
  <si>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</si>
  <si>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</si>
  <si>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</si>
  <si>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</si>
  <si>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</si>
  <si>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</si>
  <si>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</si>
  <si>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</si>
  <si>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</si>
  <si>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</si>
  <si>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</si>
  <si>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</si>
  <si>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</si>
  <si>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</si>
  <si>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</si>
  <si>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</si>
  <si>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</si>
  <si>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</si>
  <si>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</si>
  <si>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</si>
  <si>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</si>
  <si>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</si>
  <si>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</si>
  <si>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</si>
  <si>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</si>
  <si>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</si>
  <si>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</si>
  <si>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</si>
  <si>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</si>
  <si>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</si>
  <si>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</si>
  <si>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</si>
  <si>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</si>
  <si>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</si>
  <si>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</si>
  <si>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</si>
  <si>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</si>
  <si>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</si>
  <si>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</si>
  <si>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</si>
  <si>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</si>
  <si>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</si>
  <si>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</si>
  <si>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</si>
  <si>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</si>
  <si>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</si>
  <si>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</si>
  <si>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</si>
  <si>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</si>
  <si>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</si>
  <si>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</si>
  <si>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</si>
  <si>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</si>
  <si>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</si>
  <si>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</si>
  <si>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</si>
  <si>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</si>
  <si>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</si>
  <si>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</si>
  <si>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</si>
  <si>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</si>
  <si>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</si>
  <si>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</si>
  <si>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</si>
  <si>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</si>
  <si>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</si>
  <si>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</si>
  <si>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</si>
  <si>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</si>
  <si>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</si>
  <si>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</si>
  <si>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</si>
  <si>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</si>
  <si>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</si>
  <si>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</si>
  <si>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</si>
  <si>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</si>
  <si>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</si>
  <si>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</si>
  <si>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</si>
  <si>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</si>
  <si>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</si>
  <si>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</si>
  <si>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</si>
  <si>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</si>
  <si>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</si>
  <si>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</si>
  <si>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</si>
  <si>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</si>
  <si>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</si>
  <si>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</si>
  <si>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</si>
  <si>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</si>
  <si>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</si>
  <si>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</si>
  <si>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</si>
  <si>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</si>
  <si>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</si>
  <si>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</si>
  <si>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</si>
  <si>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</si>
  <si>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</si>
  <si>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</si>
  <si>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</si>
  <si>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</si>
  <si>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</si>
  <si>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</si>
  <si>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</si>
  <si>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</si>
  <si>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</si>
  <si>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</si>
  <si>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</si>
  <si>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</si>
  <si>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</si>
  <si>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</si>
  <si>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</si>
  <si>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</si>
  <si>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</si>
  <si>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</si>
  <si>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</si>
  <si>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</si>
  <si>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</si>
  <si>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</si>
  <si>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</si>
  <si>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</si>
  <si>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</si>
  <si>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</si>
  <si>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</si>
  <si>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</si>
  <si>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</si>
  <si>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</si>
  <si>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</si>
  <si>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</si>
  <si>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</si>
  <si>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</si>
  <si>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</si>
  <si>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</si>
  <si>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</si>
  <si>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</si>
  <si>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</si>
  <si>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</si>
  <si>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</si>
  <si>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</si>
  <si>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</si>
  <si>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</si>
  <si>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</si>
  <si>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</si>
  <si>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</si>
  <si>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</si>
  <si>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</si>
  <si>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</si>
  <si>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</si>
  <si>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</si>
  <si>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</si>
  <si>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</si>
  <si>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</si>
  <si>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</si>
  <si>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</si>
  <si>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</si>
  <si>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</si>
  <si>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</si>
  <si>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</si>
  <si>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</si>
  <si>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</si>
  <si>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</si>
  <si>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</si>
  <si>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</si>
  <si>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</si>
  <si>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</si>
  <si>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</si>
  <si>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</si>
  <si>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</si>
  <si>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</si>
  <si>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</si>
  <si>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</si>
  <si>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</si>
  <si>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</si>
  <si>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</si>
  <si>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</si>
  <si>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</si>
  <si>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</si>
  <si>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</si>
  <si>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</si>
  <si>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</si>
  <si>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</si>
  <si>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</si>
  <si>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</si>
  <si>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</si>
  <si>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</si>
  <si>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</si>
  <si>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</si>
  <si>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</si>
  <si>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</si>
  <si>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</si>
  <si>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</si>
  <si>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</si>
  <si>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</si>
  <si>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</si>
  <si>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</si>
  <si>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</si>
  <si>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</si>
  <si>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</si>
  <si>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</si>
  <si>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</si>
  <si>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</si>
  <si>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</si>
  <si>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</si>
  <si>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</si>
  <si>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</si>
  <si>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</si>
  <si>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</si>
  <si>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</si>
  <si>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</si>
  <si>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</si>
  <si>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</si>
  <si>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</si>
  <si>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</si>
  <si>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</si>
  <si>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</si>
  <si>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</si>
  <si>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</si>
  <si>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</si>
  <si>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</si>
  <si>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</si>
  <si>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</si>
  <si>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</si>
  <si>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</si>
  <si>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</si>
  <si>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</si>
  <si>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</si>
  <si>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</si>
  <si>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</si>
  <si>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</si>
  <si>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</si>
  <si>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</si>
  <si>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</si>
  <si>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</si>
  <si>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</si>
  <si>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</si>
  <si>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</si>
  <si>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</si>
  <si>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</si>
  <si>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</si>
  <si>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</si>
  <si>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</si>
  <si>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</si>
  <si>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</si>
  <si>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</si>
  <si>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</si>
  <si>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</si>
  <si>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</si>
  <si>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</si>
  <si>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</si>
  <si>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</si>
  <si>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</si>
  <si>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</si>
  <si>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</si>
  <si>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</si>
  <si>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</si>
  <si>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</si>
  <si>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</si>
  <si>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</si>
  <si>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</si>
  <si>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</si>
  <si>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</si>
  <si>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</si>
  <si>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</si>
  <si>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</si>
  <si>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</si>
  <si>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</si>
  <si>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</si>
  <si>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</si>
  <si>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</si>
  <si>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</si>
  <si>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</si>
  <si>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</si>
  <si>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</si>
  <si>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</si>
  <si>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</si>
  <si>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</si>
  <si>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</si>
  <si>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</si>
  <si>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</si>
  <si>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</si>
  <si>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</si>
  <si>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</si>
  <si>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</si>
  <si>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</si>
  <si>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</si>
  <si>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</si>
  <si>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</si>
  <si>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</si>
  <si>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</si>
  <si>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</si>
  <si>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</si>
  <si>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</si>
  <si>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</si>
  <si>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</si>
  <si>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</si>
  <si>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</si>
  <si>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</si>
  <si>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</si>
  <si>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</si>
  <si>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</si>
  <si>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</si>
  <si>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</si>
  <si>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</si>
  <si>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</si>
  <si>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</si>
  <si>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</si>
  <si>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</si>
  <si>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</si>
  <si>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</si>
  <si>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</si>
  <si>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</si>
  <si>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</si>
  <si>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</si>
  <si>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</si>
  <si>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</si>
  <si>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</si>
  <si>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</si>
  <si>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</si>
  <si>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</si>
  <si>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</si>
  <si>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</si>
  <si>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</si>
  <si>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</si>
  <si>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</si>
  <si>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</si>
  <si>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</si>
  <si>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</si>
  <si>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</si>
  <si>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</si>
  <si>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</si>
  <si>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</si>
  <si>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</si>
  <si>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</si>
  <si>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</si>
  <si>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</si>
  <si>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</si>
  <si>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</si>
  <si>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</si>
  <si>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</si>
  <si>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</si>
  <si>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</si>
  <si>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</si>
  <si>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</si>
  <si>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</si>
  <si>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</si>
  <si>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</si>
  <si>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</si>
  <si>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</si>
  <si>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</si>
  <si>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</si>
  <si>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</si>
  <si>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</si>
  <si>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</si>
  <si>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</si>
  <si>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</si>
  <si>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</si>
  <si>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</si>
  <si>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</si>
  <si>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</si>
  <si>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</si>
  <si>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</si>
  <si>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</si>
  <si>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</si>
  <si>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</si>
  <si>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</si>
  <si>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</si>
  <si>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</si>
  <si>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</si>
  <si>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</si>
  <si>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</si>
  <si>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</si>
  <si>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</si>
  <si>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</si>
  <si>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</si>
  <si>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</si>
  <si>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</si>
  <si>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</si>
  <si>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</si>
  <si>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</si>
  <si>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</si>
  <si>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</si>
  <si>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</si>
  <si>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</si>
  <si>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</si>
  <si>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</si>
  <si>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</si>
  <si>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</si>
  <si>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</si>
  <si>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</si>
  <si>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</si>
  <si>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</si>
  <si>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</si>
  <si>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</si>
  <si>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</si>
  <si>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</si>
  <si>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</si>
  <si>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</si>
  <si>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</si>
  <si>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</si>
  <si>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</si>
  <si>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</si>
  <si>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</si>
  <si>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</si>
  <si>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</si>
  <si>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</si>
  <si>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</si>
  <si>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</si>
  <si>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</si>
  <si>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</si>
  <si>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</si>
  <si>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</si>
  <si>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</si>
  <si>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</si>
  <si>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</si>
  <si>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</si>
  <si>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</si>
  <si>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</si>
  <si>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</si>
  <si>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</si>
  <si>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</si>
  <si>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</si>
  <si>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</si>
  <si>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</si>
  <si>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</si>
  <si>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</si>
  <si>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</si>
  <si>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</si>
  <si>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</si>
  <si>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</si>
  <si>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</si>
  <si>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</si>
  <si>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</si>
  <si>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</si>
  <si>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</si>
  <si>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</si>
  <si>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</si>
  <si>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</si>
  <si>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</si>
  <si>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</si>
  <si>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</si>
  <si>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</si>
  <si>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</si>
  <si>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</si>
  <si>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</si>
  <si>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</si>
  <si>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</si>
  <si>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</si>
  <si>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</si>
  <si>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</si>
  <si>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</si>
  <si>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</si>
  <si>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</si>
  <si>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</si>
  <si>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</si>
  <si>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</si>
  <si>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</si>
  <si>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</si>
  <si>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</si>
  <si>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</si>
  <si>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</si>
  <si>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</si>
  <si>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</si>
  <si>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</si>
  <si>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</si>
  <si>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</si>
  <si>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</si>
  <si>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</si>
  <si>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</si>
  <si>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</si>
  <si>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</si>
  <si>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</si>
  <si>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</si>
  <si>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</si>
  <si>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</si>
  <si>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</si>
  <si>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</si>
  <si>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</si>
  <si>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</si>
  <si>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</si>
  <si>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</si>
  <si>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</si>
  <si>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</si>
  <si>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</si>
  <si>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</si>
  <si>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</si>
  <si>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</si>
  <si>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</si>
  <si>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</si>
  <si>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</si>
  <si>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</si>
  <si>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</si>
  <si>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</si>
  <si>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</si>
  <si>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</si>
  <si>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</si>
  <si>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</si>
  <si>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</si>
  <si>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</si>
  <si>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</si>
  <si>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</si>
  <si>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</si>
  <si>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</si>
  <si>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</si>
  <si>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</si>
  <si>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</si>
  <si>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</si>
  <si>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</si>
  <si>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</si>
  <si>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</si>
  <si>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</si>
  <si>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</si>
  <si>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</si>
  <si>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</si>
  <si>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</si>
  <si>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</si>
  <si>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</si>
  <si>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</si>
  <si>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</si>
  <si>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</si>
  <si>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</si>
  <si>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</si>
  <si>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</si>
  <si>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</si>
  <si>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</si>
  <si>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</si>
  <si>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</si>
  <si>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</si>
  <si>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</si>
  <si>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</si>
  <si>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</si>
  <si>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</si>
  <si>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</si>
  <si>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</si>
  <si>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</si>
  <si>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</si>
  <si>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</si>
  <si>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</si>
  <si>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</si>
  <si>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</si>
  <si>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</si>
  <si>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</si>
  <si>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</si>
  <si>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</si>
  <si>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</si>
  <si>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</si>
  <si>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</si>
  <si>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</si>
  <si>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</si>
  <si>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</si>
  <si>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</si>
  <si>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</si>
  <si>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</si>
  <si>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</si>
  <si>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</si>
  <si>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</si>
  <si>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</si>
  <si>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</si>
  <si>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</si>
  <si>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</si>
  <si>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</si>
  <si>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</si>
  <si>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</si>
  <si>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</si>
  <si>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</si>
  <si>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</si>
  <si>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</si>
  <si>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</si>
  <si>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</si>
  <si>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</si>
  <si>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</si>
  <si>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</si>
  <si>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</si>
  <si>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</si>
  <si>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</si>
  <si>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</si>
  <si>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</si>
  <si>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</si>
  <si>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</si>
  <si>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</si>
  <si>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</si>
  <si>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</si>
  <si>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</si>
  <si>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</si>
  <si>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</si>
  <si>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</si>
  <si>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</si>
  <si>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</si>
  <si>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</si>
  <si>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</si>
  <si>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</si>
  <si>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</si>
  <si>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</si>
  <si>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</si>
  <si>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</si>
  <si>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</si>
  <si>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</si>
  <si>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</si>
  <si>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</si>
  <si>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</si>
  <si>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</si>
  <si>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</si>
  <si>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</si>
  <si>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</si>
  <si>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</si>
  <si>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</si>
  <si>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</si>
  <si>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</si>
  <si>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</si>
  <si>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</si>
  <si>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</si>
  <si>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</si>
  <si>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</si>
  <si>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</si>
  <si>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</si>
  <si>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</si>
  <si>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</si>
  <si>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</si>
  <si>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</si>
  <si>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</si>
  <si>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</si>
  <si>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</si>
  <si>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</si>
  <si>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</si>
  <si>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</si>
  <si>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</si>
  <si>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</si>
  <si>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</si>
  <si>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</si>
  <si>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</si>
  <si>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</si>
  <si>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</si>
  <si>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</si>
  <si>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</si>
  <si>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</si>
  <si>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</si>
  <si>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</si>
  <si>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</si>
  <si>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</si>
  <si>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</si>
  <si>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</si>
  <si>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</si>
  <si>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</si>
  <si>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</si>
  <si>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</si>
  <si>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</si>
  <si>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</si>
  <si>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</si>
  <si>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</si>
  <si>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</si>
  <si>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</si>
  <si>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</si>
  <si>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</si>
  <si>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</si>
  <si>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</si>
  <si>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</si>
  <si>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</si>
  <si>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</si>
  <si>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</si>
  <si>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</si>
  <si>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</si>
  <si>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</si>
  <si>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</si>
  <si>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</si>
  <si>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</si>
  <si>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</si>
  <si>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</si>
  <si>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</si>
  <si>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</si>
  <si>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</si>
  <si>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</si>
  <si>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</si>
  <si>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</si>
  <si>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</si>
  <si>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</si>
  <si>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</si>
  <si>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</si>
  <si>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</si>
  <si>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</si>
  <si>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</si>
  <si>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</si>
  <si>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</si>
  <si>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</si>
  <si>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</si>
  <si>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</si>
  <si>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</si>
  <si>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</si>
  <si>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</si>
  <si>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</si>
  <si>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</si>
  <si>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</si>
  <si>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</si>
  <si>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</si>
  <si>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</si>
  <si>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</si>
  <si>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</si>
  <si>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</si>
  <si>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</si>
  <si>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</si>
  <si>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</si>
  <si>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</si>
  <si>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</si>
  <si>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</si>
  <si>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</si>
  <si>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</si>
  <si>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</si>
  <si>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</si>
  <si>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</si>
  <si>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</si>
  <si>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</si>
  <si>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</si>
  <si>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</si>
  <si>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</si>
  <si>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</si>
  <si>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</si>
  <si>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</si>
  <si>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</si>
  <si>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</si>
  <si>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</si>
  <si>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</si>
  <si>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</si>
  <si>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</si>
  <si>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</si>
  <si>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</si>
  <si>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</si>
  <si>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</si>
  <si>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</si>
  <si>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</si>
  <si>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</si>
  <si>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</si>
  <si>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</si>
  <si>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</si>
  <si>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</si>
  <si>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</si>
  <si>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</si>
  <si>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</si>
  <si>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</si>
  <si>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</si>
  <si>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</si>
  <si>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</si>
  <si>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</si>
  <si>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</si>
  <si>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</si>
  <si>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</si>
  <si>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</si>
  <si>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</si>
  <si>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</si>
  <si>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</si>
  <si>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</si>
  <si>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</si>
  <si>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</si>
  <si>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</si>
  <si>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</si>
  <si>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</si>
  <si>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</si>
  <si>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</si>
  <si>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</si>
  <si>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</si>
  <si>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</si>
  <si>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</si>
  <si>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</si>
  <si>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</si>
  <si>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</si>
  <si>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</si>
  <si>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</si>
  <si>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</si>
  <si>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</si>
  <si>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</si>
  <si>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</si>
  <si>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</si>
  <si>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</si>
  <si>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</si>
  <si>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</si>
  <si>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</si>
  <si>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</si>
  <si>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</si>
  <si>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</si>
  <si>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</si>
  <si>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</si>
  <si>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</si>
  <si>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</si>
  <si>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</si>
  <si>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</si>
  <si>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</si>
  <si>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</si>
  <si>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</si>
  <si>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</si>
  <si>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</si>
  <si>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</si>
  <si>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</si>
  <si>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</si>
  <si>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</si>
  <si>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</si>
  <si>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</si>
  <si>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</si>
  <si>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</si>
  <si>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</si>
  <si>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</si>
  <si>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</si>
  <si>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</si>
  <si>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</si>
  <si>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</si>
  <si>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</si>
  <si>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</si>
  <si>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</si>
  <si>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</si>
  <si>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</si>
  <si>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</si>
  <si>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</si>
  <si>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</si>
  <si>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</si>
  <si>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</si>
  <si>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</si>
  <si>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</si>
  <si>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</si>
  <si>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</si>
  <si>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</si>
  <si>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</si>
  <si>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</si>
  <si>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</si>
  <si>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</si>
  <si>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</si>
  <si>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</si>
  <si>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</si>
  <si>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</si>
  <si>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</si>
  <si>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</si>
  <si>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</si>
  <si>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</si>
  <si>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</si>
  <si>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</si>
  <si>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</si>
  <si>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</si>
  <si>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</si>
  <si>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</si>
  <si>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</si>
  <si>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</si>
  <si>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</si>
  <si>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</si>
  <si>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</si>
  <si>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</si>
  <si>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</si>
  <si>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</si>
  <si>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</si>
  <si>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</si>
  <si>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</si>
  <si>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</si>
  <si>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</si>
  <si>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</si>
  <si>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</si>
  <si>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</si>
  <si>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</si>
  <si>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</si>
  <si>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</si>
  <si>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</si>
  <si>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</si>
  <si>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</si>
  <si>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</si>
  <si>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</si>
  <si>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</si>
  <si>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</si>
  <si>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</si>
  <si>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</si>
  <si>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</si>
  <si>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</si>
  <si>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</si>
  <si>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</si>
  <si>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</si>
  <si>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</si>
  <si>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</si>
  <si>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</si>
  <si>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</si>
  <si>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</si>
  <si>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</si>
  <si>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</si>
  <si>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</si>
  <si>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</si>
  <si>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</si>
  <si>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</si>
  <si>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</si>
  <si>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</si>
  <si>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</si>
  <si>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</si>
  <si>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</si>
  <si>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</si>
  <si>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</si>
  <si>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</si>
  <si>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</si>
  <si>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</si>
  <si>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</si>
  <si>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</si>
  <si>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</si>
  <si>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</si>
  <si>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</si>
  <si>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</si>
  <si>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</si>
  <si>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</si>
  <si>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</si>
  <si>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</si>
  <si>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</si>
  <si>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</si>
  <si>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</si>
  <si>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</si>
  <si>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</si>
  <si>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</si>
  <si>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</si>
  <si>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</si>
  <si>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</si>
  <si>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</si>
  <si>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</si>
  <si>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</si>
  <si>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</si>
  <si>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</si>
  <si>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</si>
  <si>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</si>
  <si>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</si>
  <si>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</si>
  <si>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</si>
  <si>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</si>
  <si>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</si>
  <si>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</si>
  <si>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</si>
  <si>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</si>
  <si>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</si>
  <si>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</si>
  <si>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</si>
  <si>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</si>
  <si>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</si>
  <si>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</si>
  <si>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</si>
  <si>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</si>
  <si>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</si>
  <si>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</si>
  <si>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</si>
  <si>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</si>
  <si>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</si>
  <si>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</si>
  <si>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</si>
  <si>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</si>
  <si>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</si>
  <si>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</si>
  <si>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</si>
  <si>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</si>
  <si>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</si>
  <si>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</si>
  <si>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</si>
  <si>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</si>
  <si>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</si>
  <si>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</si>
  <si>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</si>
  <si>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</si>
  <si>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</si>
  <si>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</si>
  <si>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</si>
  <si>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</si>
  <si>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</si>
  <si>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</si>
  <si>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</si>
  <si>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</si>
  <si>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</si>
  <si>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</si>
  <si>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</si>
  <si>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</si>
  <si>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</si>
  <si>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</si>
  <si>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</si>
  <si>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</si>
  <si>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</si>
  <si>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</si>
  <si>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</si>
  <si>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</si>
  <si>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</si>
  <si>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</si>
  <si>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</si>
  <si>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</si>
  <si>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</si>
  <si>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</si>
  <si>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</si>
  <si>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</si>
  <si>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</si>
  <si>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</si>
  <si>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</si>
  <si>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</si>
  <si>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</si>
  <si>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</si>
  <si>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</si>
  <si>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</si>
  <si>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</si>
  <si>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</si>
  <si>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</si>
  <si>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</si>
  <si>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</si>
  <si>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</si>
  <si>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</si>
  <si>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</si>
  <si>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</si>
  <si>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</si>
  <si>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</si>
  <si>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</si>
  <si>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</si>
  <si>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</si>
  <si>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</si>
  <si>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</si>
  <si>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</si>
  <si>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</si>
  <si>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</si>
  <si>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</si>
  <si>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</si>
  <si>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</si>
  <si>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</si>
  <si>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</si>
  <si>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</si>
  <si>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</si>
  <si>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</si>
  <si>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</si>
  <si>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</si>
  <si>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</si>
  <si>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</si>
  <si>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</si>
  <si>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</si>
  <si>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</si>
  <si>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</si>
  <si>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</si>
  <si>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</si>
  <si>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</si>
  <si>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</si>
  <si>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</si>
  <si>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</si>
  <si>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</si>
  <si>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</si>
  <si>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</si>
  <si>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</si>
  <si>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</si>
  <si>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</si>
  <si>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</si>
  <si>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</si>
  <si>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</si>
  <si>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</si>
  <si>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</si>
  <si>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</si>
  <si>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</si>
  <si>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</si>
  <si>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</si>
  <si>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</si>
  <si>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</si>
  <si>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</si>
  <si>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</si>
  <si>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</si>
  <si>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</si>
  <si>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</si>
  <si>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</si>
  <si>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</si>
  <si>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</si>
  <si>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</si>
  <si>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</si>
  <si>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</si>
  <si>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</si>
  <si>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</si>
  <si>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</si>
  <si>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</si>
  <si>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</si>
  <si>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</si>
  <si>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</si>
  <si>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</si>
  <si>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</si>
  <si>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</si>
  <si>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</si>
  <si>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</si>
  <si>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</si>
  <si>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</si>
  <si>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</si>
  <si>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</si>
  <si>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</si>
  <si>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</si>
  <si>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</si>
  <si>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</si>
  <si>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</si>
  <si>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</si>
  <si>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</si>
  <si>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</si>
  <si>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</si>
  <si>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</si>
  <si>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</si>
  <si>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</si>
  <si>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</si>
  <si>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</si>
  <si>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</si>
  <si>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</si>
  <si>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</si>
  <si>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</si>
  <si>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</si>
  <si>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</si>
  <si>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</si>
  <si>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</si>
  <si>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</si>
  <si>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</si>
  <si>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</si>
  <si>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</si>
  <si>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</si>
  <si>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</si>
  <si>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</si>
  <si>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</si>
  <si>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</si>
  <si>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</si>
  <si>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</si>
  <si>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</si>
  <si>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</si>
  <si>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</si>
  <si>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</si>
  <si>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</si>
  <si>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</si>
  <si>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</si>
  <si>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</si>
  <si>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</si>
  <si>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</si>
  <si>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</si>
  <si>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</si>
  <si>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</si>
  <si>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</si>
  <si>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</si>
  <si>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</si>
  <si>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</si>
  <si>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</si>
  <si>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</si>
  <si>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</si>
  <si>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</si>
  <si>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</si>
  <si>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</si>
  <si>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</si>
  <si>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</si>
  <si>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</si>
  <si>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</si>
  <si>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</si>
  <si>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</si>
  <si>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</si>
  <si>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</si>
  <si>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</si>
  <si>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</si>
  <si>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</si>
  <si>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</si>
  <si>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</si>
  <si>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</si>
  <si>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</si>
  <si>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</si>
  <si>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</si>
  <si>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</si>
  <si>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</si>
  <si>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</si>
  <si>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</si>
  <si>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</si>
  <si>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</si>
  <si>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</si>
  <si>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</si>
  <si>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</si>
  <si>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</si>
  <si>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</si>
  <si>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</si>
  <si>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</si>
  <si>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</si>
  <si>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</si>
  <si>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</si>
  <si>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</si>
  <si>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</si>
  <si>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</si>
  <si>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</si>
  <si>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</si>
  <si>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</si>
  <si>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</si>
  <si>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</si>
  <si>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</si>
  <si>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</si>
  <si>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</si>
  <si>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</si>
  <si>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</si>
  <si>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</si>
  <si>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</si>
  <si>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</si>
  <si>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</si>
  <si>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</si>
  <si>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</si>
  <si>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</si>
  <si>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</si>
  <si>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</si>
  <si>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</si>
  <si>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</si>
  <si>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</si>
  <si>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</si>
  <si>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</si>
  <si>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</si>
  <si>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</si>
  <si>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</si>
  <si>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</si>
  <si>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</si>
  <si>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</si>
  <si>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</si>
  <si>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</si>
  <si>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</si>
  <si>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</si>
  <si>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</si>
  <si>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</si>
  <si>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</si>
  <si>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</si>
  <si>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</si>
  <si>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</si>
  <si>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</si>
  <si>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</si>
  <si>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</si>
  <si>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</si>
  <si>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</si>
  <si>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</si>
  <si>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</si>
  <si>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</si>
  <si>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</si>
  <si>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</si>
  <si>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</si>
  <si>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</si>
  <si>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</si>
  <si>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</si>
  <si>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</si>
  <si>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</si>
  <si>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</si>
  <si>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</si>
  <si>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</si>
  <si>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</si>
  <si>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</si>
  <si>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</si>
  <si>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</si>
  <si>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</si>
  <si>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</si>
  <si>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</si>
  <si>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</si>
  <si>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</si>
  <si>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</si>
  <si>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</si>
  <si>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</si>
  <si>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</si>
  <si>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</si>
  <si>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</si>
  <si>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</si>
  <si>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</si>
  <si>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</si>
  <si>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</si>
  <si>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</si>
  <si>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</si>
  <si>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</si>
  <si>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</si>
  <si>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</si>
  <si>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</si>
  <si>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</si>
  <si>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</si>
  <si>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</si>
  <si>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</si>
  <si>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</si>
  <si>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</si>
  <si>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</si>
  <si>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</si>
  <si>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</si>
  <si>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</si>
  <si>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</si>
  <si>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</si>
  <si>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</si>
  <si>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</si>
  <si>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</si>
  <si>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</si>
  <si>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</si>
  <si>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</si>
  <si>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</si>
  <si>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</si>
  <si>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</si>
  <si>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</si>
  <si>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</si>
  <si>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</si>
  <si>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</si>
  <si>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</si>
  <si>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</si>
  <si>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</si>
  <si>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</si>
  <si>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</si>
  <si>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</si>
  <si>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</si>
  <si>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</si>
  <si>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</si>
  <si>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</si>
  <si>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</si>
  <si>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</si>
  <si>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</si>
  <si>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</si>
  <si>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</si>
  <si>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</si>
  <si>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</si>
  <si>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</si>
  <si>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</si>
  <si>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</si>
  <si>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</si>
  <si>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</si>
  <si>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</si>
  <si>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</si>
  <si>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</si>
  <si>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</si>
  <si>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</si>
  <si>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</si>
  <si>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</si>
  <si>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</si>
  <si>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</si>
  <si>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</si>
  <si>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</si>
  <si>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</si>
  <si>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</si>
  <si>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</si>
  <si>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</si>
  <si>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</si>
  <si>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</si>
  <si>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</si>
  <si>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</si>
  <si>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</si>
  <si>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</si>
  <si>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</si>
  <si>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</si>
  <si>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</si>
  <si>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</si>
  <si>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</si>
  <si>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</si>
  <si>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</si>
  <si>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</si>
  <si>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</si>
  <si>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</si>
  <si>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</si>
  <si>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</si>
  <si>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</si>
  <si>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</si>
  <si>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</si>
  <si>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</si>
  <si>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</si>
  <si>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</si>
  <si>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</si>
  <si>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</si>
  <si>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</si>
  <si>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</si>
  <si>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</si>
  <si>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</si>
  <si>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</si>
  <si>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</si>
  <si>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</si>
  <si>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</si>
  <si>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</si>
  <si>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</si>
  <si>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</si>
  <si>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</si>
  <si>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</si>
  <si>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</si>
  <si>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</si>
  <si>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</si>
  <si>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</si>
  <si>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</si>
  <si>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</si>
  <si>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</si>
  <si>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</si>
  <si>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</si>
  <si>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</si>
  <si>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</si>
  <si>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</si>
  <si>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</si>
  <si>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</si>
  <si>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</si>
  <si>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</si>
  <si>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</si>
  <si>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</si>
  <si>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</si>
  <si>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</si>
  <si>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</si>
  <si>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</si>
  <si>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</si>
  <si>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</si>
  <si>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</si>
  <si>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</si>
  <si>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</si>
  <si>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</si>
  <si>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</si>
  <si>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</si>
  <si>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</si>
  <si>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</si>
  <si>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</si>
  <si>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</si>
  <si>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</si>
  <si>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</si>
  <si>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</si>
  <si>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</si>
  <si>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</si>
  <si>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</si>
  <si>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</si>
  <si>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</si>
  <si>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</si>
  <si>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</si>
  <si>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</si>
  <si>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</si>
  <si>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</si>
  <si>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</si>
  <si>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</si>
  <si>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</si>
  <si>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</si>
  <si>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</si>
  <si>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</si>
  <si>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</si>
  <si>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</si>
  <si>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</si>
  <si>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</si>
  <si>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</si>
  <si>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</si>
  <si>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</si>
  <si>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</si>
  <si>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</si>
  <si>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</si>
  <si>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</si>
  <si>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</si>
  <si>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</si>
  <si>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</si>
  <si>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</si>
  <si>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</si>
  <si>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</si>
  <si>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</si>
  <si>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</si>
  <si>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</si>
  <si>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</si>
  <si>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</si>
  <si>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</si>
  <si>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</si>
  <si>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</si>
  <si>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</si>
  <si>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</si>
  <si>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</si>
  <si>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</si>
  <si>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</si>
  <si>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</si>
  <si>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</si>
  <si>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</si>
  <si>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</si>
  <si>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</si>
  <si>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</si>
  <si>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</si>
  <si>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</si>
  <si>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</si>
  <si>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</si>
  <si>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</si>
  <si>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</si>
  <si>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</si>
  <si>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</si>
  <si>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</si>
  <si>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</si>
  <si>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</si>
  <si>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</si>
  <si>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</si>
  <si>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</si>
  <si>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</si>
  <si>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</si>
  <si>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</si>
  <si>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</si>
  <si>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</si>
  <si>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</si>
  <si>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</si>
  <si>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</si>
  <si>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</si>
  <si>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</si>
  <si>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</si>
  <si>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</si>
  <si>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</si>
  <si>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</si>
  <si>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</si>
  <si>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</si>
  <si>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</si>
  <si>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</si>
  <si>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</si>
  <si>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</si>
  <si>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</si>
  <si>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</si>
  <si>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</si>
  <si>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</si>
  <si>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</si>
  <si>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</si>
  <si>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</si>
  <si>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</si>
  <si>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</si>
  <si>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</si>
  <si>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</si>
  <si>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</si>
  <si>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</si>
  <si>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</si>
  <si>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</si>
  <si>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</si>
  <si>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</si>
  <si>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</si>
  <si>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</si>
  <si>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</si>
  <si>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</si>
  <si>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</si>
  <si>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</si>
  <si>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</si>
  <si>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</si>
  <si>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</si>
  <si>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</si>
  <si>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</si>
  <si>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</si>
  <si>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</si>
  <si>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</si>
  <si>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</si>
  <si>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</si>
  <si>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</si>
  <si>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</si>
  <si>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</si>
  <si>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</si>
  <si>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</si>
  <si>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</si>
  <si>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</si>
  <si>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</si>
  <si>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</si>
  <si>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</si>
  <si>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</si>
  <si>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</si>
  <si>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</si>
  <si>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</si>
  <si>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</si>
  <si>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</si>
  <si>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</si>
  <si>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</si>
  <si>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</si>
  <si>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</si>
  <si>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</si>
  <si>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</si>
  <si>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</si>
  <si>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</si>
  <si>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</si>
  <si>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</si>
  <si>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</si>
  <si>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</si>
  <si>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</si>
  <si>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</si>
  <si>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</si>
  <si>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</si>
  <si>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</si>
  <si>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</si>
  <si>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</si>
  <si>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</si>
  <si>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</si>
  <si>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</si>
  <si>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</si>
  <si>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</si>
  <si>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</si>
  <si>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</si>
  <si>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</si>
  <si>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</si>
  <si>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</si>
  <si>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</si>
  <si>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</si>
  <si>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</si>
  <si>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</si>
  <si>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</si>
  <si>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</si>
  <si>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</si>
  <si>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</si>
  <si>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</si>
  <si>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</si>
  <si>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</si>
  <si>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</si>
  <si>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</si>
  <si>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</si>
  <si>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</si>
  <si>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</si>
  <si>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</si>
  <si>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</si>
  <si>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</si>
  <si>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</si>
  <si>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</si>
  <si>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</si>
  <si>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</si>
  <si>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</si>
  <si>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</si>
  <si>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</si>
  <si>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</si>
  <si>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</si>
  <si>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</si>
  <si>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</si>
  <si>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</si>
  <si>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</si>
  <si>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</si>
  <si>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</si>
  <si>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</si>
  <si>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</si>
  <si>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</si>
  <si>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</si>
  <si>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</si>
  <si>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</si>
  <si>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</si>
  <si>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</si>
  <si>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</si>
  <si>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</si>
  <si>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</si>
  <si>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</si>
  <si>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</si>
  <si>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</si>
  <si>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</si>
  <si>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</si>
  <si>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</si>
  <si>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</si>
  <si>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</si>
  <si>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</si>
  <si>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</si>
  <si>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</si>
  <si>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</si>
  <si>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</si>
  <si>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</si>
  <si>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</si>
  <si>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</si>
  <si>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</si>
  <si>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</si>
  <si>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</si>
  <si>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</si>
  <si>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</si>
  <si>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</si>
  <si>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</si>
  <si>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</si>
  <si>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</si>
  <si>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</si>
  <si>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</si>
  <si>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</si>
  <si>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</si>
  <si>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</si>
  <si>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</si>
  <si>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</si>
  <si>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</si>
  <si>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</si>
  <si>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</si>
  <si>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</si>
  <si>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</si>
  <si>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</si>
  <si>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</si>
  <si>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</si>
  <si>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</si>
  <si>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</si>
  <si>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</si>
  <si>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</si>
  <si>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</si>
  <si>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</si>
  <si>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</si>
  <si>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</si>
  <si>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</si>
  <si>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</si>
  <si>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</si>
  <si>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</si>
  <si>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</si>
  <si>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</si>
  <si>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</si>
  <si>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</si>
  <si>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</si>
  <si>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</si>
  <si>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</si>
  <si>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</si>
  <si>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</si>
  <si>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</si>
  <si>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</si>
  <si>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</si>
  <si>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</si>
  <si>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</si>
  <si>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</si>
  <si>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</si>
  <si>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</si>
  <si>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</si>
  <si>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</si>
  <si>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</si>
  <si>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</si>
  <si>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</si>
  <si>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</si>
  <si>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</si>
  <si>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</si>
  <si>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</si>
  <si>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</si>
  <si>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</si>
  <si>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</si>
  <si>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</si>
  <si>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</si>
  <si>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</si>
  <si>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</si>
  <si>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</si>
  <si>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</si>
  <si>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</si>
  <si>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</si>
  <si>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</si>
  <si>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</si>
  <si>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</si>
  <si>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</si>
  <si>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</si>
  <si>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</si>
  <si>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</si>
  <si>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</si>
  <si>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</si>
  <si>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</si>
  <si>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</si>
  <si>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</si>
  <si>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</si>
  <si>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</si>
  <si>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</si>
  <si>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</si>
  <si>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</si>
  <si>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</si>
  <si>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</si>
  <si>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</si>
  <si>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</si>
  <si>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</si>
  <si>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</si>
  <si>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</si>
  <si>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</si>
  <si>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</si>
  <si>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</si>
  <si>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</si>
  <si>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</si>
  <si>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</si>
  <si>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</si>
  <si>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</si>
  <si>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</si>
  <si>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</si>
  <si>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</si>
  <si>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</si>
  <si>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</si>
  <si>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</si>
  <si>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</si>
  <si>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</si>
  <si>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</si>
  <si>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</si>
  <si>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</si>
  <si>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</si>
  <si>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</si>
  <si>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</si>
  <si>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</si>
  <si>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</si>
  <si>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</si>
  <si>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</si>
  <si>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</si>
  <si>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</si>
  <si>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</si>
  <si>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</si>
  <si>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</si>
  <si>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</si>
  <si>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</si>
  <si>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</si>
  <si>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</si>
  <si>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</si>
  <si>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</si>
  <si>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</si>
  <si>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</si>
  <si>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</si>
  <si>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</si>
  <si>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</si>
  <si>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</si>
  <si>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</si>
  <si>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</si>
  <si>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</si>
  <si>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</si>
  <si>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</si>
  <si>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</si>
  <si>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</si>
  <si>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</si>
  <si>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</si>
  <si>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</si>
  <si>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</si>
  <si>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</si>
  <si>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</si>
  <si>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</si>
  <si>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</si>
  <si>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</si>
  <si>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</si>
  <si>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</si>
  <si>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</si>
  <si>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</si>
  <si>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</si>
  <si>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</si>
  <si>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</si>
  <si>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</si>
  <si>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</si>
  <si>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</si>
  <si>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</si>
  <si>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</si>
  <si>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</si>
  <si>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</si>
  <si>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</si>
  <si>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</si>
  <si>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</si>
  <si>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</si>
  <si>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</si>
  <si>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</si>
  <si>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</si>
  <si>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</si>
  <si>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</si>
  <si>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</si>
  <si>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</si>
  <si>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</si>
  <si>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</si>
  <si>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</si>
  <si>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</si>
  <si>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</si>
  <si>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</si>
  <si>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</si>
  <si>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</si>
  <si>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</si>
  <si>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</si>
  <si>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</si>
  <si>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</si>
  <si>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</si>
  <si>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</si>
  <si>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</si>
  <si>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</si>
  <si>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</si>
  <si>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</si>
  <si>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</si>
  <si>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</si>
  <si>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</si>
  <si>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</si>
  <si>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</si>
  <si>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</si>
  <si>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</si>
  <si>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</si>
  <si>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</si>
  <si>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</si>
  <si>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</si>
  <si>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</si>
  <si>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</si>
  <si>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</si>
  <si>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</si>
  <si>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</si>
  <si>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</si>
  <si>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</si>
  <si>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</si>
  <si>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</si>
  <si>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</si>
  <si>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</si>
  <si>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</si>
  <si>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</si>
  <si>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</si>
  <si>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</si>
  <si>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</si>
  <si>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</si>
  <si>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</si>
  <si>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</si>
  <si>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</si>
  <si>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</si>
  <si>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</si>
  <si>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</si>
  <si>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</si>
  <si>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</si>
  <si>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</si>
  <si>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</si>
  <si>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</si>
  <si>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</si>
  <si>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</si>
  <si>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</si>
  <si>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</si>
  <si>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</si>
  <si>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</si>
  <si>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</si>
  <si>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</si>
  <si>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</si>
  <si>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</si>
  <si>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</si>
  <si>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</si>
  <si>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</si>
  <si>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</si>
  <si>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</si>
  <si>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</si>
  <si>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</si>
  <si>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</si>
  <si>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</si>
  <si>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</si>
  <si>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</si>
  <si>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</si>
  <si>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</si>
  <si>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</si>
  <si>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</si>
  <si>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</si>
  <si>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</si>
  <si>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</si>
  <si>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</si>
  <si>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</si>
  <si>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</si>
  <si>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</si>
  <si>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</si>
  <si>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</si>
  <si>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</si>
  <si>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</si>
  <si>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</si>
  <si>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</si>
  <si>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</si>
  <si>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</si>
  <si>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</si>
  <si>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</si>
  <si>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</si>
  <si>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</si>
  <si>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</si>
  <si>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</si>
  <si>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</si>
  <si>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</si>
  <si>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</si>
  <si>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</si>
  <si>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</si>
  <si>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</si>
  <si>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</si>
  <si>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</si>
  <si>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</si>
  <si>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</si>
  <si>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</si>
  <si>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</si>
  <si>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</si>
  <si>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</si>
  <si>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</si>
  <si>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</si>
  <si>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</si>
  <si>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</si>
  <si>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</si>
  <si>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</si>
  <si>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</si>
  <si>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</si>
  <si>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</si>
  <si>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</si>
  <si>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</si>
  <si>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</si>
  <si>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</si>
  <si>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</si>
  <si>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</si>
  <si>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</si>
  <si>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</si>
  <si>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</si>
  <si>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</si>
  <si>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</si>
  <si>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</si>
  <si>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</si>
  <si>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</si>
  <si>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</si>
  <si>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</si>
  <si>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</si>
  <si>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</si>
  <si>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</si>
  <si>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</si>
  <si>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</si>
  <si>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</si>
  <si>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</si>
  <si>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</si>
  <si>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</si>
  <si>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</si>
  <si>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</si>
  <si>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</si>
  <si>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</si>
  <si>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</si>
  <si>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</si>
  <si>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</si>
  <si>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</si>
  <si>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</si>
  <si>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</si>
  <si>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</si>
  <si>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</si>
  <si>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</si>
  <si>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</si>
  <si>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</si>
  <si>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</si>
  <si>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</si>
  <si>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</si>
  <si>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</si>
  <si>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</si>
  <si>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</si>
  <si>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</si>
  <si>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</si>
  <si>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</si>
  <si>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</si>
  <si>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</si>
  <si>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</si>
  <si>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</si>
  <si>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</si>
  <si>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</si>
  <si>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</si>
  <si>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</si>
  <si>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</si>
  <si>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</si>
  <si>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</si>
  <si>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</si>
  <si>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</si>
  <si>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</si>
  <si>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</si>
  <si>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</si>
  <si>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</si>
  <si>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</si>
  <si>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</si>
  <si>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</si>
  <si>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</si>
  <si>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</si>
  <si>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</si>
  <si>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</si>
  <si>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</si>
  <si>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</si>
  <si>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</si>
  <si>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</si>
  <si>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</si>
  <si>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</si>
  <si>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</si>
  <si>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</si>
  <si>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</si>
  <si>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</si>
  <si>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</si>
  <si>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</si>
  <si>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</si>
  <si>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</si>
  <si>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</si>
  <si>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</si>
  <si>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</si>
  <si>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</si>
  <si>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</si>
  <si>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</si>
  <si>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</si>
  <si>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</si>
  <si>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</si>
  <si>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</si>
  <si>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</si>
  <si>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</si>
  <si>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</si>
  <si>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</si>
  <si>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</si>
  <si>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</si>
  <si>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</si>
  <si>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</si>
  <si>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</si>
  <si>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</si>
  <si>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</si>
  <si>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</si>
  <si>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</si>
  <si>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</si>
  <si>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</si>
  <si>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</si>
  <si>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</si>
  <si>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</si>
  <si>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</si>
  <si>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</si>
  <si>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</si>
  <si>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</si>
  <si>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</si>
  <si>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</si>
  <si>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</si>
  <si>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</si>
  <si>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</si>
  <si>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</si>
  <si>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</si>
  <si>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</si>
  <si>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</si>
  <si>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</si>
  <si>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</si>
  <si>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</si>
  <si>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</si>
  <si>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</si>
  <si>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</si>
  <si>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</si>
  <si>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</si>
  <si>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</si>
  <si>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</si>
  <si>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</si>
  <si>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</si>
  <si>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</si>
  <si>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</si>
  <si>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</si>
  <si>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</si>
  <si>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</si>
  <si>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</si>
  <si>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</si>
  <si>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</si>
  <si>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</si>
  <si>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</si>
  <si>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</si>
  <si>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</si>
  <si>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</si>
  <si>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</si>
  <si>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</si>
  <si>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</si>
  <si>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</si>
  <si>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</si>
  <si>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</si>
  <si>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</si>
  <si>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</si>
  <si>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</si>
  <si>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</si>
  <si>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</si>
  <si>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</si>
  <si>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</si>
  <si>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</si>
  <si>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</si>
  <si>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</si>
  <si>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</si>
  <si>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</si>
  <si>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</si>
  <si>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</si>
  <si>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</si>
  <si>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</si>
  <si>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</si>
  <si>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</si>
  <si>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</si>
  <si>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</si>
  <si>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</si>
  <si>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</si>
  <si>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</si>
  <si>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</si>
  <si>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</si>
  <si>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</si>
  <si>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</si>
  <si>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</si>
  <si>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</si>
  <si>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</si>
  <si>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</si>
  <si>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</si>
  <si>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</si>
  <si>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</si>
  <si>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</si>
  <si>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</si>
  <si>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</si>
  <si>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</si>
  <si>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</si>
  <si>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</si>
  <si>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</si>
  <si>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</si>
  <si>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</si>
  <si>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</si>
  <si>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</si>
  <si>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</si>
  <si>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</si>
  <si>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</si>
  <si>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</si>
  <si>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</si>
  <si>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</si>
  <si>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</si>
  <si>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</si>
  <si>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</si>
  <si>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</si>
  <si>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</si>
  <si>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</si>
  <si>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</si>
  <si>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</si>
  <si>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</si>
  <si>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</si>
  <si>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</si>
  <si>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</si>
  <si>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</si>
  <si>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</si>
  <si>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</si>
  <si>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</si>
  <si>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</si>
  <si>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</si>
  <si>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</si>
  <si>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</si>
  <si>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</si>
  <si>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</si>
  <si>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</si>
  <si>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</si>
  <si>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</si>
  <si>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</si>
  <si>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</si>
  <si>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</si>
  <si>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</si>
  <si>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</si>
  <si>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</si>
  <si>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</si>
  <si>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</si>
  <si>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</si>
  <si>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</si>
  <si>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</si>
  <si>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</si>
  <si>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</si>
  <si>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</si>
  <si>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</si>
  <si>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</si>
  <si>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</si>
  <si>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</si>
  <si>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</si>
  <si>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</si>
  <si>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</si>
  <si>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</si>
  <si>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</si>
  <si>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</si>
  <si>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</si>
  <si>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</si>
  <si>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</si>
  <si>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</si>
  <si>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</si>
  <si>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</si>
  <si>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</si>
  <si>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</si>
  <si>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</si>
  <si>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</si>
  <si>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</si>
  <si>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</si>
  <si>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</si>
  <si>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</si>
  <si>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</si>
  <si>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</si>
  <si>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</si>
  <si>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</si>
  <si>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</si>
  <si>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</si>
  <si>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</si>
  <si>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</si>
  <si>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</si>
  <si>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</si>
  <si>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</si>
  <si>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</si>
  <si>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</si>
  <si>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</si>
  <si>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</si>
  <si>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</si>
  <si>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</si>
  <si>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</si>
  <si>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</si>
  <si>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</si>
  <si>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</si>
  <si>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</si>
  <si>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</si>
  <si>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</si>
  <si>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</si>
  <si>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</si>
  <si>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</si>
  <si>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</si>
  <si>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</si>
  <si>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</si>
  <si>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</si>
  <si>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</si>
  <si>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</si>
  <si>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</si>
  <si>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</si>
  <si>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</si>
  <si>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</si>
  <si>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</si>
  <si>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</si>
  <si>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</si>
  <si>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</si>
  <si>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</si>
  <si>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</si>
  <si>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</si>
  <si>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</si>
  <si>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</si>
  <si>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</si>
  <si>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</si>
  <si>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</si>
  <si>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</si>
  <si>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</si>
  <si>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</si>
  <si>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</si>
  <si>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</si>
  <si>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</si>
  <si>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</si>
  <si>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</si>
  <si>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</si>
  <si>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</si>
  <si>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</si>
  <si>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</si>
  <si>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</si>
  <si>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</si>
  <si>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</si>
  <si>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</si>
  <si>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</si>
  <si>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</si>
  <si>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</si>
  <si>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</si>
  <si>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</si>
  <si>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</si>
  <si>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</si>
  <si>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</si>
  <si>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</si>
  <si>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</si>
  <si>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</si>
  <si>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</si>
  <si>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</si>
  <si>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</si>
  <si>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</si>
  <si>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</si>
  <si>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</si>
  <si>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</si>
  <si>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</si>
  <si>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</si>
  <si>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</si>
  <si>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</si>
  <si>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</si>
  <si>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</si>
  <si>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</si>
  <si>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</si>
  <si>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</si>
  <si>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</si>
  <si>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</si>
  <si>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</si>
  <si>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</si>
  <si>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</si>
  <si>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</si>
  <si>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</si>
  <si>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</si>
  <si>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</si>
  <si>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</si>
  <si>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</si>
  <si>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</si>
  <si>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</si>
  <si>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</si>
  <si>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</si>
  <si>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</si>
  <si>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</si>
  <si>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</si>
  <si>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</si>
  <si>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</si>
  <si>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</si>
  <si>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</si>
  <si>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</si>
  <si>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</si>
  <si>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</si>
  <si>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</si>
  <si>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</si>
  <si>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</si>
  <si>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</si>
  <si>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</si>
  <si>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</si>
  <si>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</si>
  <si>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</si>
  <si>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</si>
  <si>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</si>
  <si>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</si>
  <si>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</si>
  <si>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</si>
  <si>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</si>
  <si>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</si>
  <si>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</si>
  <si>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</si>
  <si>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</si>
  <si>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</si>
  <si>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</si>
  <si>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</si>
  <si>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</si>
  <si>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</si>
  <si>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</si>
  <si>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</si>
  <si>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</si>
  <si>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</si>
  <si>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</si>
  <si>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</si>
  <si>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</si>
  <si>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</si>
  <si>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</si>
  <si>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</si>
  <si>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</si>
  <si>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</si>
  <si>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</si>
  <si>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</si>
  <si>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</si>
  <si>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</si>
  <si>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</si>
  <si>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</si>
  <si>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</si>
  <si>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</si>
  <si>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</si>
  <si>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</si>
  <si>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</si>
  <si>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</si>
  <si>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</si>
  <si>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</si>
  <si>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</si>
  <si>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</si>
  <si>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</si>
  <si>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</si>
  <si>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</si>
  <si>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</si>
  <si>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</si>
  <si>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</si>
  <si>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</si>
  <si>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</si>
  <si>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</si>
  <si>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</si>
  <si>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</si>
  <si>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</si>
  <si>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</si>
  <si>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</si>
  <si>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</si>
  <si>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</si>
  <si>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</si>
  <si>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</si>
  <si>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</si>
  <si>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</si>
  <si>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</si>
  <si>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</si>
  <si>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</si>
  <si>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</si>
  <si>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</si>
  <si>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</si>
  <si>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</si>
  <si>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</si>
  <si>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</si>
  <si>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</si>
  <si>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</si>
  <si>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</si>
  <si>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</si>
  <si>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</si>
  <si>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</si>
  <si>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</si>
  <si>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</si>
  <si>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</si>
  <si>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</si>
  <si>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</si>
  <si>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</si>
  <si>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</si>
  <si>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</si>
  <si>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</si>
  <si>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</si>
  <si>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</si>
  <si>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</si>
  <si>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</si>
  <si>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</si>
  <si>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</si>
  <si>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</si>
  <si>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</si>
  <si>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</si>
  <si>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</si>
  <si>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</si>
  <si>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</si>
  <si>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</si>
  <si>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</si>
  <si>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</si>
  <si>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</si>
  <si>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</si>
  <si>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</si>
  <si>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</si>
  <si>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</si>
  <si>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</si>
  <si>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</si>
  <si>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</si>
  <si>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</si>
  <si>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</si>
  <si>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</si>
  <si>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</si>
  <si>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</si>
  <si>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</si>
  <si>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</si>
  <si>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</si>
  <si>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</si>
  <si>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</si>
  <si>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</si>
  <si>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</si>
  <si>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</si>
  <si>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</si>
  <si>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</si>
  <si>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</si>
  <si>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</si>
  <si>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</si>
  <si>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</si>
  <si>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</si>
  <si>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</si>
  <si>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</si>
  <si>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</si>
  <si>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</si>
  <si>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</si>
  <si>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</si>
  <si>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</si>
  <si>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</si>
  <si>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</si>
  <si>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</si>
  <si>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</si>
  <si>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</si>
  <si>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</si>
  <si>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</si>
  <si>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</si>
  <si>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</si>
  <si>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</si>
  <si>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</si>
  <si>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</si>
  <si>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</si>
  <si>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</si>
  <si>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</si>
  <si>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</si>
  <si>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</si>
  <si>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</si>
  <si>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</si>
  <si>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</si>
  <si>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</si>
  <si>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</si>
  <si>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</si>
  <si>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</si>
  <si>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</si>
  <si>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</si>
  <si>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</si>
  <si>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</si>
  <si>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</si>
  <si>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</si>
  <si>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</si>
  <si>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</si>
  <si>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</si>
  <si>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</si>
  <si>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</si>
  <si>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</si>
  <si>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</si>
  <si>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</si>
  <si>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</si>
  <si>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</si>
  <si>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</si>
  <si>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</si>
  <si>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</si>
  <si>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</si>
  <si>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</si>
  <si>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</si>
  <si>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</si>
  <si>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</si>
  <si>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</si>
  <si>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</si>
  <si>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</si>
  <si>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</si>
  <si>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</si>
  <si>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</si>
  <si>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</si>
  <si>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</si>
  <si>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</si>
  <si>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</si>
  <si>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</si>
  <si>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</si>
  <si>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</si>
  <si>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</si>
  <si>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</si>
  <si>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</si>
  <si>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</si>
  <si>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</si>
  <si>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</si>
  <si>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</si>
  <si>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</si>
  <si>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</si>
  <si>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</si>
  <si>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</si>
  <si>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</si>
  <si>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</si>
  <si>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</si>
  <si>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</si>
  <si>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</si>
  <si>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</si>
  <si>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</si>
  <si>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</si>
  <si>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</si>
  <si>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</si>
  <si>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</si>
  <si>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</si>
  <si>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</si>
  <si>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</si>
  <si>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</si>
  <si>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</si>
  <si>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</si>
  <si>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</si>
  <si>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</si>
  <si>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</si>
  <si>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</si>
  <si>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</si>
  <si>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</si>
  <si>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</si>
  <si>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</si>
  <si>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</si>
  <si>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</si>
  <si>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</si>
  <si>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</si>
  <si>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</si>
  <si>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</si>
  <si>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</si>
  <si>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</si>
  <si>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</si>
  <si>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</si>
  <si>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</si>
  <si>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</si>
  <si>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</si>
  <si>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</si>
  <si>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</si>
  <si>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</si>
  <si>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</si>
  <si>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</si>
  <si>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</si>
  <si>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</si>
  <si>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</si>
  <si>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</si>
  <si>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</si>
  <si>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</si>
  <si>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</si>
  <si>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</si>
  <si>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</si>
  <si>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</si>
  <si>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</si>
  <si>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</si>
  <si>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</si>
  <si>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</si>
  <si>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</si>
  <si>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</si>
  <si>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</si>
  <si>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</si>
  <si>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</si>
  <si>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</si>
  <si>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</si>
  <si>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</si>
  <si>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</si>
  <si>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</si>
  <si>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</si>
  <si>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</si>
  <si>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</si>
  <si>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</si>
  <si>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</si>
  <si>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</si>
  <si>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</si>
  <si>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</si>
  <si>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</si>
  <si>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</si>
  <si>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</si>
  <si>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</si>
  <si>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</si>
  <si>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</si>
  <si>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</si>
  <si>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</si>
  <si>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</si>
  <si>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</si>
  <si>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</si>
  <si>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</si>
  <si>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</si>
  <si>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</si>
  <si>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</si>
  <si>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</si>
  <si>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</si>
  <si>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</si>
  <si>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</si>
  <si>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</si>
  <si>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</si>
  <si>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</si>
  <si>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</si>
  <si>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</si>
  <si>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</si>
  <si>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</si>
  <si>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</si>
  <si>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</si>
  <si>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</si>
  <si>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</si>
  <si>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</si>
  <si>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</si>
  <si>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</si>
  <si>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</si>
  <si>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</si>
  <si>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</si>
  <si>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</si>
  <si>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</si>
  <si>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</si>
  <si>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</si>
  <si>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</si>
  <si>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</si>
  <si>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</si>
  <si>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</si>
  <si>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</si>
  <si>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</si>
  <si>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</si>
  <si>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</si>
  <si>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</si>
  <si>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</si>
  <si>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</si>
  <si>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</si>
  <si>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</si>
  <si>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</si>
  <si>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</si>
  <si>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</si>
  <si>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</si>
  <si>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</si>
  <si>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</si>
  <si>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</si>
  <si>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</si>
  <si>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</si>
  <si>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</si>
  <si>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</si>
  <si>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</si>
  <si>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</si>
  <si>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</si>
  <si>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</si>
  <si>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</si>
  <si>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</si>
  <si>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</si>
  <si>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</si>
  <si>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</si>
  <si>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</si>
  <si>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</si>
  <si>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</si>
  <si>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</si>
  <si>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</si>
  <si>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</si>
  <si>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</si>
  <si>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</si>
  <si>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</si>
  <si>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</si>
  <si>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</si>
  <si>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</si>
  <si>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</si>
  <si>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</si>
  <si>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</si>
  <si>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</si>
  <si>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</si>
  <si>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</si>
  <si>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</si>
  <si>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</si>
  <si>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</si>
  <si>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</si>
  <si>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</si>
  <si>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</si>
  <si>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</si>
  <si>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</si>
  <si>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</si>
  <si>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</si>
  <si>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</si>
  <si>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</si>
  <si>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</si>
  <si>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</si>
  <si>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</si>
  <si>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</si>
  <si>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</si>
  <si>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</si>
  <si>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</si>
  <si>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</si>
  <si>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</si>
  <si>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</si>
  <si>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</si>
  <si>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</si>
  <si>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</si>
  <si>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</si>
  <si>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</si>
  <si>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</si>
  <si>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</si>
  <si>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</si>
  <si>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</si>
  <si>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</si>
  <si>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</si>
  <si>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</si>
  <si>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</si>
  <si>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</si>
  <si>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</si>
  <si>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</si>
  <si>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</si>
  <si>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</si>
  <si>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</si>
  <si>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</si>
  <si>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</si>
  <si>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</si>
  <si>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</si>
  <si>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</si>
  <si>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</si>
  <si>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</si>
  <si>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</si>
  <si>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</si>
  <si>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</si>
  <si>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</si>
  <si>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</si>
  <si>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</si>
  <si>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</si>
  <si>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</si>
  <si>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</si>
  <si>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</si>
  <si>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</si>
  <si>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</si>
  <si>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</si>
  <si>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</si>
  <si>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</si>
  <si>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</si>
  <si>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</si>
  <si>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</si>
  <si>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</si>
  <si>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</si>
  <si>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</si>
  <si>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</si>
  <si>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</si>
  <si>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</si>
  <si>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</si>
  <si>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</si>
  <si>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</si>
  <si>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</si>
  <si>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</si>
  <si>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</si>
  <si>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</si>
  <si>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</si>
  <si>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</si>
  <si>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</si>
  <si>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</si>
  <si>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</si>
  <si>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</si>
  <si>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</si>
  <si>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</si>
  <si>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</si>
  <si>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</si>
  <si>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</si>
  <si>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</si>
  <si>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</si>
  <si>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</si>
  <si>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</si>
  <si>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</si>
  <si>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</si>
  <si>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</si>
  <si>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</si>
  <si>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</si>
  <si>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</si>
  <si>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</si>
  <si>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</si>
  <si>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</si>
  <si>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</si>
  <si>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</si>
  <si>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</si>
  <si>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</si>
  <si>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</si>
  <si>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</si>
  <si>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</si>
  <si>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</si>
  <si>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</si>
  <si>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</si>
  <si>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</si>
  <si>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</si>
  <si>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</si>
  <si>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</si>
  <si>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</si>
  <si>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</si>
  <si>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</si>
  <si>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</si>
  <si>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</si>
  <si>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</si>
  <si>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</si>
  <si>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</si>
  <si>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</si>
  <si>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</si>
  <si>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</si>
  <si>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</si>
  <si>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</si>
  <si>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</si>
  <si>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</si>
  <si>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</si>
  <si>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</si>
  <si>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</si>
  <si>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</si>
  <si>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</si>
  <si>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</si>
  <si>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</si>
  <si>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</si>
  <si>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</si>
  <si>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</si>
  <si>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</si>
  <si>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</si>
  <si>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</si>
  <si>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</si>
  <si>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</si>
  <si>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</si>
  <si>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</si>
  <si>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</si>
  <si>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</si>
  <si>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</si>
  <si>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</si>
  <si>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</si>
  <si>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</si>
  <si>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</si>
  <si>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</si>
  <si>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</si>
  <si>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</si>
  <si>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</si>
  <si>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</si>
  <si>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</si>
  <si>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</si>
  <si>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</si>
  <si>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</si>
  <si>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</si>
  <si>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</si>
  <si>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</si>
  <si>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</si>
  <si>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</si>
  <si>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</si>
  <si>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</si>
  <si>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</si>
  <si>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</si>
  <si>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</si>
  <si>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</si>
  <si>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</si>
  <si>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</si>
  <si>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</si>
  <si>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</si>
  <si>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</si>
  <si>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</si>
  <si>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</si>
  <si>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</si>
  <si>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</si>
  <si>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</si>
  <si>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</si>
  <si>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</si>
  <si>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</si>
  <si>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</si>
  <si>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</si>
  <si>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</si>
  <si>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</si>
  <si>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</si>
  <si>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</si>
  <si>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</si>
  <si>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</si>
  <si>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</si>
  <si>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</si>
  <si>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</si>
  <si>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</si>
  <si>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</si>
  <si>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</si>
  <si>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</si>
  <si>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</si>
  <si>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</si>
  <si>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</si>
  <si>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</si>
  <si>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</si>
  <si>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</si>
  <si>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</si>
  <si>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</si>
  <si>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</si>
  <si>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</si>
  <si>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</si>
  <si>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</si>
  <si>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</si>
  <si>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</si>
  <si>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</si>
  <si>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</si>
  <si>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</si>
  <si>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</si>
  <si>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</si>
  <si>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</si>
  <si>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</si>
  <si>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</si>
  <si>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</si>
  <si>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</si>
  <si>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</si>
  <si>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</si>
  <si>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</si>
  <si>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</si>
  <si>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</si>
  <si>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</si>
  <si>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</si>
  <si>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</si>
  <si>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</si>
  <si>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</si>
  <si>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</si>
  <si>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</si>
  <si>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</si>
  <si>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</si>
  <si>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</si>
  <si>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</si>
  <si>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</si>
  <si>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</si>
  <si>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</si>
  <si>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</si>
  <si>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</si>
  <si>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</si>
  <si>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</si>
  <si>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</si>
  <si>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</si>
  <si>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</si>
  <si>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</si>
  <si>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</si>
  <si>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</si>
  <si>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</si>
  <si>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</si>
  <si>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</si>
  <si>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</si>
  <si>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</si>
  <si>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</si>
  <si>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</si>
  <si>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</si>
  <si>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</si>
  <si>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</si>
  <si>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</si>
  <si>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</si>
  <si>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</si>
  <si>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</si>
  <si>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</si>
  <si>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</si>
  <si>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</si>
  <si>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</si>
  <si>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</si>
  <si>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</si>
  <si>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</si>
  <si>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</si>
  <si>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</si>
  <si>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</si>
  <si>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</si>
  <si>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</si>
  <si>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</si>
  <si>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</si>
  <si>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</si>
  <si>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</si>
  <si>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</si>
  <si>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</si>
  <si>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</si>
  <si>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</si>
  <si>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</si>
  <si>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</si>
  <si>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</si>
  <si>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</si>
  <si>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</si>
  <si>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</si>
  <si>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</si>
  <si>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</si>
  <si>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</si>
  <si>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</si>
  <si>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</si>
  <si>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</si>
  <si>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</si>
  <si>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</si>
  <si>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</si>
  <si>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</si>
  <si>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</si>
  <si>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</si>
  <si>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</si>
  <si>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</si>
  <si>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</si>
  <si>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</si>
  <si>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</si>
  <si>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</si>
  <si>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</si>
  <si>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</si>
  <si>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</si>
  <si>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</si>
  <si>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</si>
  <si>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</si>
  <si>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</si>
  <si>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</si>
  <si>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</si>
  <si>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</si>
  <si>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</si>
  <si>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</si>
  <si>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</si>
  <si>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</si>
  <si>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</si>
  <si>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</si>
  <si>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</si>
  <si>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</si>
  <si>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</si>
  <si>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</si>
  <si>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</si>
  <si>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</si>
  <si>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</si>
  <si>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</si>
  <si>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</si>
  <si>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</si>
  <si>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</si>
  <si>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</si>
  <si>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</si>
  <si>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</si>
  <si>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</si>
  <si>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</si>
  <si>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</si>
  <si>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</si>
  <si>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</si>
  <si>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</si>
  <si>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</si>
  <si>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</si>
  <si>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</si>
  <si>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</si>
  <si>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</si>
  <si>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</si>
  <si>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</si>
  <si>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</si>
  <si>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</si>
  <si>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</si>
  <si>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</si>
  <si>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</si>
  <si>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</si>
  <si>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</si>
  <si>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</si>
  <si>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</si>
  <si>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</si>
  <si>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</si>
  <si>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</si>
  <si>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</si>
  <si>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</si>
  <si>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</si>
  <si>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</si>
  <si>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</si>
  <si>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</si>
  <si>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</si>
  <si>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</si>
  <si>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</si>
  <si>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</si>
  <si>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</si>
  <si>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</si>
  <si>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</si>
  <si>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</si>
  <si>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</si>
  <si>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</si>
  <si>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</si>
  <si>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</si>
  <si>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</si>
  <si>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</si>
  <si>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</si>
  <si>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</si>
  <si>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</si>
  <si>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</si>
  <si>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</si>
  <si>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</si>
  <si>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</si>
  <si>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</si>
  <si>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</si>
  <si>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</si>
  <si>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</si>
  <si>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</si>
  <si>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</si>
  <si>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</si>
  <si>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</si>
  <si>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</si>
  <si>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</si>
  <si>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</si>
  <si>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</si>
  <si>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</si>
  <si>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</si>
  <si>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</si>
  <si>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</si>
  <si>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</si>
  <si>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</si>
  <si>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</si>
  <si>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</si>
  <si>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</si>
  <si>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</si>
  <si>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</si>
  <si>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</si>
  <si>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</si>
  <si>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</si>
  <si>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</si>
  <si>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</si>
  <si>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</si>
  <si>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</si>
  <si>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</si>
  <si>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</si>
  <si>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</si>
  <si>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</si>
  <si>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</si>
  <si>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</si>
  <si>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</si>
  <si>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</si>
  <si>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</si>
  <si>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</si>
  <si>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</si>
  <si>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</si>
  <si>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</si>
  <si>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</si>
  <si>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</si>
  <si>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</si>
  <si>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</si>
  <si>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</si>
  <si>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</si>
  <si>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</si>
  <si>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</si>
  <si>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</si>
  <si>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</si>
  <si>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</si>
  <si>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</si>
  <si>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</si>
  <si>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</si>
  <si>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</si>
  <si>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</si>
  <si>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</si>
  <si>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</si>
  <si>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</si>
  <si>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</si>
  <si>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</si>
  <si>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</si>
  <si>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</si>
  <si>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</si>
  <si>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</si>
  <si>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</si>
  <si>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</si>
  <si>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</si>
  <si>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</si>
  <si>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</si>
  <si>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</si>
  <si>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</si>
  <si>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</si>
  <si>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</si>
  <si>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</si>
  <si>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</si>
  <si>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</si>
  <si>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</si>
  <si>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</si>
  <si>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</si>
  <si>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</si>
  <si>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</si>
  <si>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</si>
  <si>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</si>
  <si>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</si>
  <si>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</si>
  <si>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</si>
  <si>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</si>
  <si>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</si>
  <si>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</si>
  <si>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</si>
  <si>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</si>
  <si>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</si>
  <si>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</si>
  <si>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</si>
  <si>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</si>
  <si>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</si>
  <si>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</si>
  <si>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</si>
  <si>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</si>
  <si>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</si>
  <si>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</si>
  <si>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</si>
  <si>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</si>
  <si>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</si>
  <si>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</si>
  <si>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</si>
  <si>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</si>
  <si>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</si>
  <si>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</si>
  <si>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</si>
  <si>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</si>
  <si>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</si>
  <si>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</si>
  <si>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</si>
  <si>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</si>
  <si>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</si>
  <si>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</si>
  <si>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</si>
  <si>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</si>
  <si>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</si>
  <si>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</si>
  <si>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</si>
  <si>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</si>
  <si>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</si>
  <si>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</si>
  <si>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</si>
  <si>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</si>
  <si>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</si>
  <si>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</si>
  <si>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</si>
  <si>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</si>
  <si>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</si>
  <si>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</si>
  <si>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</si>
  <si>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</si>
  <si>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</si>
  <si>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</si>
  <si>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</si>
  <si>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</si>
  <si>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</si>
  <si>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</si>
  <si>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</si>
  <si>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</si>
  <si>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</si>
  <si>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</si>
  <si>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</si>
  <si>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</si>
  <si>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</si>
  <si>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</si>
  <si>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</si>
  <si>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</si>
  <si>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</si>
  <si>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</si>
  <si>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</si>
  <si>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</si>
  <si>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</si>
  <si>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</si>
  <si>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</si>
  <si>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</si>
  <si>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</si>
  <si>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</si>
  <si>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</si>
  <si>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</si>
  <si>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</si>
  <si>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</si>
  <si>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</si>
  <si>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</si>
  <si>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</si>
  <si>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</si>
  <si>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</si>
  <si>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</si>
  <si>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</si>
  <si>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</si>
  <si>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</si>
  <si>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</si>
  <si>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</si>
  <si>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</si>
  <si>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</si>
  <si>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</si>
  <si>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</si>
  <si>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</si>
  <si>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</si>
  <si>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</si>
  <si>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</si>
  <si>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</si>
  <si>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</si>
  <si>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</si>
  <si>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</si>
  <si>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</si>
  <si>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</si>
  <si>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</si>
  <si>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</si>
  <si>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</si>
  <si>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</si>
  <si>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</si>
  <si>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</si>
  <si>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</si>
  <si>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</si>
  <si>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</si>
  <si>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</si>
  <si>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</si>
  <si>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</si>
  <si>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</si>
  <si>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</si>
  <si>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</si>
  <si>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</si>
  <si>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</si>
  <si>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</si>
  <si>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</si>
  <si>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</si>
  <si>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</si>
  <si>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</si>
  <si>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</si>
  <si>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</si>
  <si>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</si>
  <si>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</si>
  <si>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</si>
  <si>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</si>
  <si>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</si>
  <si>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</si>
  <si>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</si>
  <si>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</si>
  <si>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</si>
  <si>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</si>
  <si>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</si>
  <si>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</si>
  <si>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</si>
  <si>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</si>
  <si>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</si>
  <si>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</si>
  <si>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</si>
  <si>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</si>
  <si>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</si>
  <si>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</si>
  <si>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</si>
  <si>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</si>
  <si>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</si>
  <si>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</si>
  <si>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</si>
  <si>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</si>
  <si>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</si>
  <si>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</si>
  <si>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</si>
  <si>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</si>
  <si>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</si>
  <si>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</si>
  <si>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</si>
  <si>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</si>
  <si>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</si>
  <si>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</si>
  <si>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</si>
  <si>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</si>
  <si>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</si>
  <si>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</si>
  <si>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</si>
  <si>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</si>
  <si>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</si>
  <si>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</si>
  <si>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</si>
  <si>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</si>
  <si>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</si>
  <si>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</si>
  <si>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</si>
  <si>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</si>
  <si>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</si>
  <si>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</si>
  <si>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</si>
  <si>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</si>
  <si>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</si>
  <si>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</si>
  <si>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</si>
  <si>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</si>
  <si>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</si>
  <si>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</si>
  <si>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</si>
  <si>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</si>
  <si>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</si>
  <si>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</si>
  <si>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</si>
  <si>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</si>
  <si>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</si>
  <si>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</si>
  <si>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</si>
  <si>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</si>
  <si>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</si>
  <si>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</si>
  <si>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</si>
  <si>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</si>
  <si>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</si>
  <si>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</si>
  <si>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</si>
  <si>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</si>
  <si>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</si>
  <si>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</si>
  <si>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</si>
  <si>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</si>
  <si>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</si>
  <si>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</si>
  <si>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</si>
  <si>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</si>
  <si>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</si>
  <si>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</si>
  <si>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</si>
  <si>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</si>
  <si>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</si>
  <si>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</si>
  <si>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</si>
  <si>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</si>
  <si>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</si>
  <si>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</si>
  <si>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</si>
  <si>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</si>
  <si>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</si>
  <si>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</si>
  <si>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</si>
  <si>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</si>
  <si>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</si>
  <si>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</si>
  <si>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</si>
  <si>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</si>
  <si>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</si>
  <si>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</si>
  <si>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</si>
  <si>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</si>
  <si>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</si>
  <si>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</si>
  <si>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</si>
  <si>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</si>
  <si>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</si>
  <si>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</si>
  <si>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</si>
  <si>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</si>
  <si>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</si>
  <si>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</si>
  <si>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</si>
  <si>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</si>
  <si>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</si>
  <si>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</si>
  <si>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</si>
  <si>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</si>
  <si>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</si>
  <si>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</si>
  <si>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</si>
  <si>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</si>
  <si>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</si>
  <si>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</si>
  <si>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</si>
  <si>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</si>
  <si>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</si>
  <si>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</si>
  <si>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</si>
  <si>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</si>
  <si>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</si>
  <si>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</si>
  <si>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</si>
  <si>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</si>
  <si>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</si>
  <si>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</si>
  <si>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</si>
  <si>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</si>
  <si>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</si>
  <si>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</si>
  <si>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</si>
  <si>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</si>
  <si>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</si>
  <si>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</si>
  <si>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</si>
  <si>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</si>
  <si>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</si>
  <si>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</si>
  <si>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</si>
  <si>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</si>
  <si>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</si>
  <si>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</si>
  <si>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</si>
  <si>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</si>
  <si>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</si>
  <si>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</si>
  <si>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</si>
  <si>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</si>
  <si>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</si>
  <si>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</si>
  <si>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</si>
  <si>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</si>
  <si>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</si>
  <si>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</si>
  <si>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</si>
  <si>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</si>
  <si>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</si>
  <si>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</si>
  <si>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</si>
  <si>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</si>
  <si>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</si>
  <si>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</si>
  <si>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</si>
  <si>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</si>
  <si>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</si>
  <si>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</si>
  <si>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</si>
  <si>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</si>
  <si>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</si>
  <si>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</si>
  <si>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</si>
  <si>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</si>
  <si>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</si>
  <si>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</si>
  <si>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</si>
  <si>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</si>
  <si>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</si>
  <si>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</si>
  <si>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</si>
  <si>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</si>
  <si>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</si>
  <si>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</si>
  <si>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</si>
  <si>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</si>
  <si>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</si>
  <si>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</si>
  <si>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</si>
  <si>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</si>
  <si>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</si>
  <si>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</si>
  <si>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</si>
  <si>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</si>
  <si>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</si>
  <si>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</si>
  <si>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</si>
  <si>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</si>
  <si>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</si>
  <si>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</si>
  <si>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</si>
  <si>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</si>
  <si>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</si>
  <si>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</si>
  <si>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</si>
  <si>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</si>
  <si>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</si>
  <si>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</si>
  <si>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</si>
  <si>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</si>
  <si>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</si>
  <si>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</si>
  <si>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</si>
  <si>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</si>
  <si>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</si>
  <si>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</si>
  <si>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</si>
  <si>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</si>
  <si>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</si>
  <si>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</si>
  <si>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</si>
  <si>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</si>
  <si>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</si>
  <si>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</si>
  <si>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</si>
  <si>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</si>
  <si>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</si>
  <si>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</si>
  <si>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</si>
  <si>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</si>
  <si>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</si>
  <si>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</si>
  <si>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</si>
  <si>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</si>
  <si>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</si>
  <si>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</si>
  <si>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</si>
  <si>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</si>
  <si>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</si>
  <si>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</si>
  <si>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</si>
  <si>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</si>
  <si>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</si>
  <si>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</si>
  <si>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</si>
  <si>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</si>
  <si>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</si>
  <si>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</si>
  <si>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</si>
  <si>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</si>
  <si>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</si>
  <si>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</si>
  <si>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</si>
  <si>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</si>
  <si>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</si>
  <si>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</si>
  <si>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</si>
  <si>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</si>
  <si>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</si>
  <si>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</si>
  <si>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</si>
  <si>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</si>
  <si>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</si>
  <si>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</si>
  <si>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</si>
  <si>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</si>
  <si>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</si>
  <si>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</si>
  <si>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</si>
  <si>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</si>
  <si>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</si>
  <si>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</si>
  <si>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</si>
  <si>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</si>
  <si>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</si>
  <si>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</si>
  <si>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</si>
  <si>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</si>
  <si>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</si>
  <si>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</si>
  <si>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</si>
  <si>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</si>
  <si>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</si>
  <si>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</si>
  <si>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</si>
  <si>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</si>
  <si>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</si>
  <si>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</si>
  <si>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</si>
  <si>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</si>
  <si>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</si>
  <si>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</si>
  <si>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</si>
  <si>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</si>
  <si>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</si>
  <si>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</si>
  <si>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</si>
  <si>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</si>
  <si>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</si>
  <si>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</si>
  <si>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</si>
  <si>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</si>
  <si>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</si>
  <si>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</si>
  <si>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</si>
  <si>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</si>
  <si>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</si>
  <si>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</si>
  <si>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</si>
  <si>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</si>
  <si>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</si>
  <si>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</si>
  <si>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</si>
  <si>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</si>
  <si>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</si>
  <si>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</si>
  <si>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</si>
  <si>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</si>
  <si>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</si>
  <si>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</si>
  <si>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</si>
  <si>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</si>
  <si>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</si>
  <si>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</si>
  <si>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</si>
  <si>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</si>
  <si>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</si>
  <si>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</si>
  <si>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</si>
  <si>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</si>
  <si>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</si>
  <si>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</si>
  <si>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</si>
  <si>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</si>
  <si>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</si>
  <si>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</si>
  <si>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</si>
  <si>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</si>
  <si>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</si>
  <si>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</si>
  <si>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</si>
  <si>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</si>
  <si>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</si>
  <si>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</si>
  <si>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</si>
  <si>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</si>
  <si>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</si>
  <si>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</si>
  <si>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</si>
  <si>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</si>
  <si>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</si>
  <si>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</si>
  <si>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</si>
  <si>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</si>
  <si>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</si>
  <si>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</si>
  <si>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</si>
  <si>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</si>
  <si>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</si>
  <si>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</si>
  <si>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</si>
  <si>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</si>
  <si>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</si>
  <si>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</si>
  <si>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</si>
  <si>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</si>
  <si>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</si>
  <si>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</si>
  <si>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</si>
  <si>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</si>
  <si>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</si>
  <si>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</si>
  <si>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</si>
  <si>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</si>
  <si>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</si>
  <si>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</si>
  <si>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</si>
  <si>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</si>
  <si>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</si>
  <si>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</si>
  <si>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</si>
  <si>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</si>
  <si>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</si>
  <si>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</si>
  <si>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</si>
  <si>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</si>
  <si>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</si>
  <si>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</si>
  <si>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</si>
  <si>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</si>
  <si>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</si>
  <si>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</si>
  <si>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</si>
  <si>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</si>
  <si>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</si>
  <si>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</si>
  <si>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</si>
  <si>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</si>
  <si>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</si>
  <si>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</si>
  <si>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</si>
  <si>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</si>
  <si>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</si>
  <si>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</si>
  <si>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</si>
  <si>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</si>
  <si>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</si>
  <si>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</si>
  <si>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</si>
  <si>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</si>
  <si>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</si>
  <si>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</si>
  <si>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</si>
  <si>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</si>
  <si>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</si>
  <si>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</si>
  <si>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</si>
  <si>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</si>
  <si>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</si>
  <si>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</si>
  <si>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</si>
  <si>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</si>
  <si>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</si>
  <si>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</si>
  <si>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</si>
  <si>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</si>
  <si>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</si>
  <si>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</si>
  <si>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</si>
  <si>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</si>
  <si>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</si>
  <si>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</si>
  <si>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</si>
  <si>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</si>
  <si>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</si>
  <si>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</si>
  <si>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</si>
  <si>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</si>
  <si>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</si>
  <si>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</si>
  <si>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</si>
  <si>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</si>
  <si>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</si>
  <si>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</si>
  <si>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</si>
  <si>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</si>
  <si>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</si>
  <si>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</si>
  <si>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</si>
  <si>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</si>
  <si>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</si>
  <si>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</si>
  <si>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</si>
  <si>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</si>
  <si>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</si>
  <si>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</si>
  <si>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</si>
  <si>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</si>
  <si>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</si>
  <si>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</si>
  <si>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</si>
  <si>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</si>
  <si>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</si>
  <si>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</si>
  <si>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</si>
  <si>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</si>
  <si>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</si>
  <si>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</si>
  <si>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</si>
  <si>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</si>
  <si>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</si>
  <si>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</si>
  <si>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</si>
  <si>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</si>
  <si>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</si>
  <si>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</si>
  <si>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</si>
  <si>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</si>
  <si>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</si>
  <si>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</si>
  <si>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</si>
  <si>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</si>
  <si>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</si>
  <si>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</si>
  <si>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</si>
  <si>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</si>
  <si>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</si>
  <si>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</si>
  <si>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</si>
  <si>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</si>
  <si>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</si>
  <si>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</si>
  <si>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</si>
  <si>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</si>
  <si>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</si>
  <si>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</si>
  <si>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</si>
  <si>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</si>
  <si>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</si>
  <si>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</si>
  <si>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</si>
  <si>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</si>
  <si>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</si>
  <si>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</si>
  <si>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</si>
  <si>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</si>
  <si>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</si>
  <si>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</si>
  <si>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</si>
  <si>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</si>
  <si>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</si>
  <si>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</si>
  <si>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</si>
  <si>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</si>
  <si>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</si>
  <si>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</si>
  <si>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</si>
  <si>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</si>
  <si>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</si>
  <si>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</si>
  <si>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</si>
  <si>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</si>
  <si>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</si>
  <si>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</si>
  <si>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</si>
  <si>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</si>
  <si>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</si>
  <si>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</si>
  <si>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</si>
  <si>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</si>
  <si>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</si>
  <si>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</si>
  <si>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</si>
  <si>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</si>
  <si>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</si>
  <si>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</si>
  <si>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</si>
  <si>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</si>
  <si>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</si>
  <si>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</si>
  <si>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</si>
  <si>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</si>
  <si>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</si>
  <si>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</si>
  <si>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</si>
  <si>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</si>
  <si>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</si>
  <si>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</si>
  <si>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</si>
  <si>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</si>
  <si>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</si>
  <si>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</si>
  <si>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</si>
  <si>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</si>
  <si>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</si>
  <si>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</si>
  <si>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</si>
  <si>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</si>
  <si>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</si>
  <si>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</si>
  <si>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</si>
  <si>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</si>
  <si>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</si>
  <si>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</si>
  <si>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</si>
  <si>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</si>
  <si>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</si>
  <si>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</si>
  <si>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</si>
  <si>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</si>
  <si>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</si>
  <si>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</si>
  <si>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</si>
  <si>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</si>
  <si>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</si>
  <si>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</si>
  <si>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</si>
  <si>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</si>
  <si>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</si>
  <si>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</si>
  <si>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</si>
  <si>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</si>
  <si>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</si>
  <si>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</si>
  <si>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</si>
  <si>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</si>
  <si>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</si>
  <si>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</si>
  <si>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</si>
  <si>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</si>
  <si>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</si>
  <si>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</si>
  <si>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</si>
  <si>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</si>
  <si>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</si>
  <si>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</si>
  <si>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</si>
  <si>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</si>
  <si>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</si>
  <si>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</si>
  <si>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</si>
  <si>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</si>
  <si>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</si>
  <si>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</si>
  <si>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</si>
  <si>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</si>
  <si>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</si>
  <si>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</si>
  <si>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</si>
  <si>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</si>
  <si>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</si>
  <si>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</si>
  <si>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</si>
  <si>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</si>
  <si>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</si>
  <si>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</si>
  <si>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</si>
  <si>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</si>
  <si>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</si>
  <si>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</si>
  <si>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</si>
  <si>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</si>
  <si>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</si>
  <si>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</si>
  <si>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</si>
  <si>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</si>
  <si>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</si>
  <si>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</si>
  <si>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</si>
  <si>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</si>
  <si>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</si>
  <si>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</si>
  <si>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</si>
  <si>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</si>
  <si>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</si>
  <si>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</si>
  <si>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</si>
  <si>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</si>
  <si>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</si>
  <si>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</si>
  <si>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</si>
  <si>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</si>
  <si>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</si>
  <si>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</si>
  <si>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</si>
  <si>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</si>
  <si>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</si>
  <si>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</si>
  <si>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</si>
  <si>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</si>
  <si>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</si>
  <si>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</si>
  <si>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</si>
  <si>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</si>
  <si>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</si>
  <si>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</si>
  <si>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</si>
  <si>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</si>
  <si>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</si>
  <si>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</si>
  <si>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</si>
  <si>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</si>
  <si>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</si>
  <si>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</si>
  <si>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</si>
  <si>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</si>
  <si>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</si>
  <si>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</si>
  <si>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</si>
  <si>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</si>
  <si>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</si>
  <si>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</si>
  <si>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</si>
  <si>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</si>
  <si>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</si>
  <si>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</si>
  <si>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</si>
  <si>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</si>
  <si>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</si>
  <si>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</si>
  <si>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</si>
  <si>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</si>
  <si>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</si>
  <si>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</si>
  <si>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</si>
  <si>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</si>
  <si>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</si>
  <si>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</si>
  <si>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</si>
  <si>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</si>
  <si>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</si>
  <si>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</si>
  <si>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</si>
  <si>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</si>
  <si>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</si>
  <si>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</si>
  <si>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</si>
  <si>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</si>
  <si>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</si>
  <si>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</si>
  <si>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</si>
  <si>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</si>
  <si>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</si>
  <si>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</si>
  <si>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</si>
  <si>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</si>
  <si>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</si>
  <si>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</si>
  <si>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</si>
  <si>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</si>
  <si>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</si>
  <si>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</si>
  <si>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</si>
  <si>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</si>
  <si>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</si>
  <si>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</si>
  <si>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</si>
  <si>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</si>
  <si>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</si>
  <si>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</si>
  <si>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</si>
  <si>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</si>
  <si>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</si>
  <si>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</si>
  <si>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</si>
  <si>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</si>
  <si>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</si>
  <si>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</si>
  <si>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</si>
  <si>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</si>
  <si>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</si>
  <si>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</si>
  <si>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</si>
  <si>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</si>
  <si>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</si>
  <si>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</si>
  <si>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</si>
  <si>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</si>
  <si>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</si>
  <si>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</si>
  <si>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</si>
  <si>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</si>
  <si>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</si>
  <si>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</si>
  <si>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</si>
  <si>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</si>
  <si>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</si>
  <si>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</si>
  <si>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</si>
  <si>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</si>
  <si>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</si>
  <si>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</si>
  <si>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</si>
  <si>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</si>
  <si>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</si>
  <si>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</si>
  <si>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</si>
  <si>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</si>
  <si>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</si>
  <si>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</si>
  <si>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</si>
  <si>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</si>
  <si>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</si>
  <si>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</si>
  <si>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</si>
  <si>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</si>
  <si>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</si>
  <si>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</si>
  <si>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</si>
  <si>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</si>
  <si>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</si>
  <si>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</si>
  <si>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</si>
  <si>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</si>
  <si>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</si>
  <si>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</si>
  <si>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</si>
  <si>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</si>
  <si>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</si>
  <si>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</si>
  <si>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</si>
  <si>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</si>
  <si>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</si>
  <si>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</si>
  <si>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</si>
  <si>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</si>
  <si>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</si>
  <si>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</si>
  <si>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</si>
  <si>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</si>
  <si>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</si>
  <si>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</si>
  <si>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</si>
  <si>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</si>
  <si>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</si>
  <si>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</si>
  <si>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</si>
  <si>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</si>
  <si>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</si>
  <si>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</si>
  <si>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</si>
  <si>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</si>
  <si>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</si>
  <si>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</si>
  <si>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</si>
  <si>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</si>
  <si>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</si>
  <si>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</si>
  <si>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</si>
  <si>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</si>
  <si>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</si>
  <si>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</si>
  <si>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</si>
  <si>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</si>
  <si>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</si>
  <si>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</si>
  <si>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</si>
  <si>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</si>
  <si>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</si>
  <si>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</si>
  <si>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</si>
  <si>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</si>
  <si>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</si>
  <si>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</si>
  <si>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</si>
  <si>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</si>
  <si>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</si>
  <si>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</si>
  <si>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</si>
  <si>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</si>
  <si>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</si>
  <si>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</si>
  <si>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</si>
  <si>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</si>
  <si>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</si>
  <si>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</si>
  <si>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</si>
  <si>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</si>
  <si>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</si>
  <si>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</si>
  <si>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</si>
  <si>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</si>
  <si>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</si>
  <si>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</si>
  <si>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</si>
  <si>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</si>
  <si>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</si>
  <si>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</si>
  <si>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</si>
  <si>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</si>
  <si>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</si>
  <si>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</si>
  <si>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</si>
  <si>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</si>
  <si>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</si>
  <si>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</si>
  <si>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</si>
  <si>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</si>
  <si>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</si>
  <si>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</si>
  <si>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</si>
  <si>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</si>
  <si>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</si>
  <si>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</si>
  <si>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</si>
  <si>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</si>
  <si>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</si>
  <si>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</si>
  <si>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</si>
  <si>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</si>
  <si>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</si>
  <si>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</si>
  <si>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</si>
  <si>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</si>
  <si>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</si>
  <si>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</si>
  <si>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</si>
  <si>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</si>
  <si>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</si>
  <si>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</si>
  <si>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</si>
  <si>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</si>
  <si>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</si>
  <si>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</si>
  <si>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</si>
  <si>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</si>
  <si>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</si>
  <si>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</si>
  <si>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</si>
  <si>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</si>
  <si>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</si>
  <si>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</si>
  <si>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</si>
  <si>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</si>
  <si>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</si>
  <si>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</si>
  <si>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</si>
  <si>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</si>
  <si>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</si>
  <si>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</si>
  <si>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</si>
  <si>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</si>
  <si>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</si>
  <si>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</si>
  <si>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</si>
  <si>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</si>
  <si>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</si>
  <si>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</si>
  <si>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</si>
  <si>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</si>
  <si>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</si>
  <si>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</si>
  <si>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</si>
  <si>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</si>
  <si>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</si>
  <si>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</si>
  <si>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</si>
  <si>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</si>
  <si>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</si>
  <si>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</si>
  <si>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</si>
  <si>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</si>
  <si>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</si>
  <si>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</si>
  <si>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</si>
  <si>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</si>
  <si>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</si>
  <si>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</si>
  <si>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</si>
  <si>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</si>
  <si>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</si>
  <si>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</si>
  <si>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</si>
  <si>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</si>
  <si>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</si>
  <si>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</si>
  <si>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</si>
  <si>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</si>
  <si>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</si>
  <si>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</si>
  <si>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</si>
  <si>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</si>
  <si>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</si>
  <si>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</si>
  <si>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</si>
  <si>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</si>
  <si>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</si>
  <si>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</si>
  <si>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</si>
  <si>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</si>
  <si>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</si>
  <si>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</si>
  <si>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</si>
  <si>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</si>
  <si>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</si>
  <si>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</si>
  <si>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</si>
  <si>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</si>
  <si>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</si>
  <si>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</si>
  <si>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</si>
  <si>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</si>
  <si>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</si>
  <si>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</si>
  <si>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</si>
  <si>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</si>
  <si>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</si>
  <si>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</si>
  <si>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</si>
  <si>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</si>
  <si>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</si>
  <si>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</si>
  <si>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</si>
  <si>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</si>
  <si>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</si>
  <si>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</si>
  <si>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</si>
  <si>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</si>
  <si>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</si>
  <si>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</si>
  <si>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</si>
  <si>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</si>
  <si>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</si>
  <si>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</si>
  <si>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</si>
  <si>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</si>
  <si>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</si>
  <si>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</si>
  <si>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</si>
  <si>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</si>
  <si>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</si>
  <si>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</si>
  <si>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</si>
  <si>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</si>
  <si>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</si>
  <si>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</si>
  <si>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</si>
  <si>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</si>
  <si>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</si>
  <si>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</si>
  <si>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</si>
  <si>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</si>
  <si>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</si>
  <si>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</si>
  <si>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</si>
  <si>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</si>
  <si>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</si>
  <si>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</si>
  <si>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</si>
  <si>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</si>
  <si>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</si>
  <si>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</si>
  <si>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</si>
  <si>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</si>
  <si>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</si>
  <si>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</si>
  <si>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</si>
  <si>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</si>
  <si>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</si>
  <si>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</si>
  <si>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</si>
  <si>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</si>
  <si>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</si>
  <si>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</si>
  <si>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</si>
  <si>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</si>
  <si>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</si>
  <si>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</si>
  <si>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</si>
  <si>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</si>
  <si>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</si>
  <si>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</si>
  <si>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</si>
  <si>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</si>
  <si>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</si>
  <si>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</si>
  <si>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</si>
  <si>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</si>
  <si>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</si>
  <si>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</si>
  <si>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</si>
  <si>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</si>
  <si>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</si>
  <si>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</si>
  <si>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</si>
  <si>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</si>
  <si>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</si>
  <si>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</si>
  <si>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</si>
  <si>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</si>
  <si>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</si>
  <si>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</si>
  <si>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</si>
  <si>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</si>
  <si>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</si>
  <si>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</si>
  <si>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</si>
  <si>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</si>
  <si>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</si>
  <si>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</si>
  <si>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</si>
  <si>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</si>
  <si>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</si>
  <si>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</si>
  <si>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</si>
  <si>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</si>
  <si>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</si>
  <si>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</si>
  <si>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</si>
  <si>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</si>
  <si>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</si>
  <si>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</si>
  <si>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</si>
  <si>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</si>
  <si>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</si>
  <si>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</si>
  <si>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</si>
  <si>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</si>
  <si>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</si>
  <si>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</si>
  <si>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</si>
  <si>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</si>
  <si>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</si>
  <si>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</si>
  <si>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</si>
  <si>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</si>
  <si>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</si>
  <si>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</si>
  <si>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</si>
  <si>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</si>
  <si>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</si>
  <si>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</si>
  <si>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</si>
  <si>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</si>
  <si>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</si>
  <si>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</si>
  <si>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</si>
  <si>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</si>
  <si>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</si>
  <si>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</si>
  <si>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</si>
  <si>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</si>
  <si>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</si>
  <si>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</si>
  <si>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</si>
  <si>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</si>
  <si>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</si>
  <si>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</si>
  <si>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</si>
  <si>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</si>
  <si>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</si>
  <si>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</si>
  <si>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</si>
  <si>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</si>
  <si>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</si>
  <si>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</si>
  <si>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</si>
  <si>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</si>
  <si>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</si>
  <si>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</si>
  <si>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</si>
  <si>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</si>
  <si>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</si>
  <si>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</si>
  <si>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</si>
  <si>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</si>
  <si>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</si>
  <si>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</si>
  <si>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</si>
  <si>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</si>
  <si>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</si>
  <si>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</si>
  <si>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</si>
  <si>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</si>
  <si>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</si>
  <si>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</si>
  <si>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</si>
  <si>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</si>
  <si>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</si>
  <si>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</si>
  <si>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</si>
  <si>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</si>
  <si>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</si>
  <si>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</si>
  <si>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</si>
  <si>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</si>
  <si>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</si>
  <si>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</si>
  <si>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</si>
  <si>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</si>
  <si>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</si>
  <si>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</si>
  <si>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</si>
  <si>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</si>
  <si>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</si>
  <si>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</si>
  <si>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</si>
  <si>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</si>
  <si>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</si>
  <si>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</si>
  <si>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</si>
  <si>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</si>
  <si>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</si>
  <si>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</si>
  <si>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</si>
  <si>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</si>
  <si>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</si>
  <si>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</si>
  <si>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</si>
  <si>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</si>
  <si>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</si>
  <si>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</si>
  <si>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</si>
  <si>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</si>
  <si>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</si>
  <si>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</si>
  <si>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</si>
  <si>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</si>
  <si>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</si>
  <si>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</si>
  <si>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</si>
  <si>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</si>
  <si>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</si>
  <si>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</si>
  <si>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</si>
  <si>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</si>
  <si>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</si>
  <si>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</si>
  <si>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</si>
  <si>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</si>
  <si>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</si>
  <si>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</si>
  <si>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</si>
  <si>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</si>
  <si>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</si>
  <si>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</si>
  <si>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</si>
  <si>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</si>
  <si>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</si>
  <si>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</si>
  <si>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</si>
  <si>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</si>
  <si>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</si>
  <si>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</si>
  <si>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</si>
  <si>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</si>
  <si>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</si>
  <si>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</si>
  <si>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</si>
  <si>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</si>
  <si>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</si>
  <si>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</si>
  <si>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</si>
  <si>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</si>
  <si>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</si>
  <si>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</si>
  <si>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</si>
  <si>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</si>
  <si>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</si>
  <si>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</si>
  <si>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</si>
  <si>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</si>
  <si>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</si>
  <si>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</si>
  <si>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</si>
  <si>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</si>
  <si>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</si>
  <si>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</si>
  <si>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</si>
  <si>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</si>
  <si>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</si>
  <si>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</si>
  <si>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</si>
  <si>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</si>
  <si>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</si>
  <si>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</si>
  <si>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</si>
  <si>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</si>
  <si>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</si>
  <si>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</si>
  <si>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</si>
  <si>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</si>
  <si>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</si>
  <si>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</si>
  <si>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</si>
  <si>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</si>
  <si>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</si>
  <si>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</si>
  <si>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</si>
  <si>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</si>
  <si>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</si>
  <si>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</si>
  <si>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</si>
  <si>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</si>
  <si>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</si>
  <si>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</si>
  <si>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</si>
  <si>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</si>
  <si>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</si>
  <si>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</si>
  <si>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</si>
  <si>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</si>
  <si>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</si>
  <si>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</si>
  <si>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</si>
  <si>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</si>
  <si>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</si>
  <si>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</si>
  <si>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</si>
  <si>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</si>
  <si>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</si>
  <si>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</si>
  <si>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</si>
  <si>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</si>
  <si>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</si>
  <si>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</si>
  <si>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</si>
  <si>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</si>
  <si>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</si>
  <si>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</si>
  <si>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</si>
  <si>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</si>
  <si>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</si>
  <si>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</si>
  <si>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</si>
  <si>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</si>
  <si>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</si>
  <si>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</si>
  <si>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</si>
  <si>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</si>
  <si>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</si>
  <si>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</si>
  <si>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</si>
  <si>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</si>
  <si>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</si>
  <si>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</si>
  <si>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</si>
  <si>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</si>
  <si>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</si>
  <si>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</si>
  <si>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</si>
  <si>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</si>
  <si>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</si>
  <si>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</si>
  <si>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</si>
  <si>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</si>
  <si>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</si>
  <si>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</si>
  <si>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</si>
  <si>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</si>
  <si>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</si>
  <si>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</si>
  <si>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</si>
  <si>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</si>
  <si>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</si>
  <si>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</si>
  <si>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</si>
  <si>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</si>
  <si>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</si>
  <si>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</si>
  <si>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</si>
  <si>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</si>
  <si>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</si>
  <si>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</si>
  <si>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</si>
  <si>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</si>
  <si>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</si>
  <si>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</si>
  <si>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</si>
  <si>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</si>
  <si>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</si>
  <si>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</si>
  <si>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</si>
  <si>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</si>
  <si>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</si>
  <si>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</si>
  <si>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</si>
  <si>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</si>
  <si>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</si>
  <si>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</si>
  <si>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</si>
  <si>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</si>
  <si>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</si>
  <si>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</si>
  <si>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</si>
  <si>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</si>
  <si>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</si>
  <si>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</si>
  <si>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</si>
  <si>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</si>
  <si>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</si>
  <si>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</si>
  <si>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</si>
  <si>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</si>
  <si>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</si>
  <si>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</si>
  <si>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</si>
  <si>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</si>
  <si>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</si>
  <si>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</si>
  <si>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</si>
  <si>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</si>
  <si>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</si>
  <si>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</si>
  <si>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</si>
  <si>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</si>
  <si>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</si>
  <si>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</si>
  <si>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</si>
  <si>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</si>
  <si>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</si>
  <si>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</si>
  <si>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</si>
  <si>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</si>
  <si>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</si>
  <si>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</si>
  <si>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</si>
  <si>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</si>
  <si>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</si>
  <si>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</si>
  <si>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</si>
  <si>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</si>
  <si>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</si>
  <si>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</si>
  <si>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</si>
  <si>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</si>
  <si>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</si>
  <si>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</si>
  <si>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</si>
  <si>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</si>
  <si>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</si>
  <si>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</si>
  <si>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</si>
  <si>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</si>
  <si>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</si>
  <si>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</si>
  <si>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</si>
  <si>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</si>
  <si>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</si>
  <si>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</si>
  <si>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</si>
  <si>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</si>
  <si>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</si>
  <si>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</si>
  <si>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</si>
  <si>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</si>
  <si>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</si>
  <si>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</si>
  <si>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</si>
  <si>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</si>
  <si>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</si>
  <si>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</si>
  <si>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</si>
  <si>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</si>
  <si>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</si>
  <si>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</si>
  <si>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</si>
  <si>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</si>
  <si>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</si>
  <si>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</si>
  <si>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</si>
  <si>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</si>
  <si>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</si>
  <si>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</si>
  <si>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</si>
  <si>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</si>
  <si>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</si>
  <si>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</si>
  <si>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</si>
  <si>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</si>
  <si>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</si>
  <si>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</si>
  <si>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</si>
  <si>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</si>
  <si>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</si>
  <si>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</si>
  <si>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</si>
  <si>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</si>
  <si>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</si>
  <si>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</si>
  <si>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</si>
  <si>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</si>
  <si>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</si>
  <si>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</si>
  <si>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</si>
  <si>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</si>
  <si>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</si>
  <si>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</si>
  <si>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</si>
  <si>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</si>
  <si>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</si>
  <si>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</si>
  <si>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</si>
  <si>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</si>
  <si>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</si>
  <si>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</si>
  <si>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</si>
  <si>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</si>
  <si>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</si>
  <si>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</si>
  <si>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</si>
  <si>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</si>
  <si>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</si>
  <si>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</si>
  <si>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</si>
  <si>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</si>
  <si>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</si>
  <si>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</si>
  <si>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</si>
  <si>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</si>
  <si>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</si>
  <si>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</si>
  <si>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</si>
  <si>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</si>
  <si>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</si>
  <si>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</si>
  <si>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</si>
  <si>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</si>
  <si>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</si>
  <si>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</si>
  <si>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</si>
  <si>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</si>
  <si>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</si>
  <si>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</si>
  <si>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</si>
  <si>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</si>
  <si>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</si>
  <si>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</si>
  <si>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</si>
  <si>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</si>
  <si>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</si>
  <si>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</si>
  <si>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</si>
  <si>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</si>
  <si>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</si>
  <si>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</si>
  <si>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</si>
  <si>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</si>
  <si>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</si>
  <si>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</si>
  <si>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</si>
  <si>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</si>
  <si>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</si>
  <si>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</si>
  <si>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</si>
  <si>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</si>
  <si>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</si>
  <si>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</si>
  <si>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</si>
  <si>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</si>
  <si>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</si>
  <si>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</si>
  <si>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</si>
  <si>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</si>
  <si>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</si>
  <si>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</si>
  <si>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</si>
  <si>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</si>
  <si>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</si>
  <si>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</si>
  <si>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</si>
  <si>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</si>
  <si>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</si>
  <si>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</si>
  <si>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</si>
  <si>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</si>
  <si>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</si>
  <si>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</si>
  <si>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</si>
  <si>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</si>
  <si>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</si>
  <si>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</si>
  <si>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</si>
  <si>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</si>
  <si>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</si>
  <si>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</si>
  <si>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</si>
  <si>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</si>
  <si>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</si>
  <si>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</si>
  <si>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</si>
  <si>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</si>
  <si>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</si>
  <si>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</si>
  <si>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</si>
  <si>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</si>
  <si>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</si>
  <si>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</si>
  <si>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</si>
  <si>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</si>
  <si>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</si>
  <si>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</si>
  <si>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</si>
  <si>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</si>
  <si>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</si>
  <si>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</si>
  <si>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</si>
  <si>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</si>
  <si>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</si>
  <si>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</si>
  <si>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</si>
  <si>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</si>
  <si>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</si>
  <si>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</si>
  <si>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</si>
  <si>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</si>
  <si>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</si>
  <si>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</si>
  <si>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</si>
  <si>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</si>
  <si>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</si>
  <si>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</si>
  <si>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</si>
  <si>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</si>
  <si>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</si>
  <si>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</si>
  <si>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</si>
  <si>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</si>
  <si>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</si>
  <si>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</si>
  <si>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</si>
  <si>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</si>
  <si>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</si>
  <si>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</si>
  <si>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</si>
  <si>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</si>
  <si>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</si>
  <si>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</si>
  <si>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</si>
  <si>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</si>
  <si>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</si>
  <si>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</si>
  <si>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</si>
  <si>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</si>
  <si>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</si>
  <si>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</si>
  <si>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</si>
  <si>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</si>
  <si>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</si>
  <si>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</si>
  <si>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</si>
  <si>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</si>
  <si>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</si>
  <si>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</si>
  <si>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</si>
  <si>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</si>
  <si>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</si>
  <si>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</si>
  <si>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</si>
  <si>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</si>
  <si>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</si>
  <si>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</si>
  <si>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</si>
  <si>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</si>
  <si>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</si>
  <si>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</si>
  <si>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</si>
  <si>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</si>
  <si>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</si>
  <si>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</si>
  <si>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</si>
  <si>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</si>
  <si>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</si>
  <si>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</si>
  <si>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</si>
  <si>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</si>
  <si>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</si>
  <si>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</si>
  <si>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</si>
  <si>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</si>
  <si>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</si>
  <si>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</si>
  <si>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</si>
  <si>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</si>
  <si>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</si>
  <si>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</si>
  <si>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</si>
  <si>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</si>
  <si>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</si>
  <si>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</si>
  <si>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</si>
  <si>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</si>
  <si>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</si>
  <si>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</si>
  <si>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</si>
  <si>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</si>
  <si>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</si>
  <si>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</si>
  <si>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</si>
  <si>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</si>
  <si>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</si>
  <si>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</si>
  <si>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</si>
  <si>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</si>
  <si>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</si>
  <si>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</si>
  <si>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</si>
  <si>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</si>
  <si>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</si>
  <si>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</si>
  <si>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</si>
  <si>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</si>
  <si>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</si>
  <si>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</si>
  <si>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</si>
  <si>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</si>
  <si>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</si>
  <si>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</si>
  <si>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</si>
  <si>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</si>
  <si>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</si>
  <si>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</si>
  <si>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</si>
  <si>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</si>
  <si>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</si>
  <si>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</si>
  <si>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</si>
  <si>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</si>
  <si>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</si>
  <si>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</si>
  <si>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</si>
  <si>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</si>
  <si>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</si>
  <si>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</si>
  <si>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</si>
  <si>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</si>
  <si>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</si>
  <si>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</si>
  <si>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</si>
  <si>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</si>
  <si>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</si>
  <si>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</si>
  <si>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</si>
  <si>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</si>
  <si>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</si>
  <si>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</si>
  <si>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</si>
  <si>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</si>
  <si>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</si>
  <si>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</si>
  <si>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</si>
  <si>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</si>
  <si>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</si>
  <si>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</si>
  <si>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</si>
  <si>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</si>
  <si>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</si>
  <si>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</si>
  <si>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</si>
  <si>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</si>
  <si>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</si>
  <si>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</si>
  <si>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</si>
  <si>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</si>
  <si>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</si>
  <si>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</si>
  <si>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</si>
  <si>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</si>
  <si>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</si>
  <si>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</si>
  <si>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</si>
  <si>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</si>
  <si>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</si>
  <si>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</si>
  <si>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</si>
  <si>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</si>
  <si>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</si>
  <si>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</si>
  <si>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</si>
  <si>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</si>
  <si>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</si>
  <si>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</si>
  <si>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</si>
  <si>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</si>
  <si>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</si>
  <si>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</si>
  <si>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</si>
  <si>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</si>
  <si>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</si>
  <si>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</si>
  <si>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</si>
  <si>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</si>
  <si>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</si>
  <si>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</si>
  <si>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</si>
  <si>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</si>
  <si>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</si>
  <si>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</si>
  <si>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</si>
  <si>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</si>
  <si>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</si>
  <si>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</si>
  <si>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</si>
  <si>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</si>
  <si>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</si>
  <si>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</si>
  <si>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</si>
  <si>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</si>
  <si>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</si>
  <si>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</si>
  <si>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</si>
  <si>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</si>
  <si>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</si>
  <si>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</si>
  <si>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</si>
  <si>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</si>
  <si>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</si>
  <si>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</si>
  <si>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</si>
  <si>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</si>
  <si>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</si>
  <si>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</si>
  <si>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</si>
  <si>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</si>
  <si>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</si>
  <si>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</si>
  <si>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</si>
  <si>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</si>
  <si>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</si>
  <si>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</si>
  <si>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</si>
  <si>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</si>
  <si>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</si>
  <si>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</si>
  <si>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</si>
  <si>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</si>
  <si>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</si>
  <si>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</si>
  <si>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</si>
  <si>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</si>
  <si>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</si>
  <si>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</si>
  <si>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</si>
  <si>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</si>
  <si>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</si>
  <si>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</si>
  <si>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</si>
  <si>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</si>
  <si>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</si>
  <si>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</si>
  <si>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</si>
  <si>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</si>
  <si>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</si>
  <si>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</si>
  <si>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</si>
  <si>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</si>
  <si>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</si>
  <si>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</si>
  <si>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</si>
  <si>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</si>
  <si>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</si>
  <si>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</si>
  <si>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</si>
  <si>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</si>
  <si>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</si>
  <si>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</si>
  <si>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</si>
  <si>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</si>
  <si>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</si>
  <si>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</si>
  <si>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</si>
  <si>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</si>
  <si>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</si>
  <si>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</si>
  <si>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</si>
  <si>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</si>
  <si>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</si>
  <si>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</si>
  <si>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</si>
  <si>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</si>
  <si>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</si>
  <si>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</si>
  <si>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</si>
  <si>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</si>
  <si>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</si>
  <si>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</si>
  <si>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</si>
  <si>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</si>
  <si>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</si>
  <si>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</si>
  <si>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</si>
  <si>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</si>
  <si>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</si>
  <si>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</si>
  <si>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</si>
  <si>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</si>
  <si>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</si>
  <si>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</si>
  <si>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</si>
  <si>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</si>
  <si>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</si>
  <si>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</si>
  <si>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</si>
  <si>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</si>
  <si>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</si>
  <si>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</si>
  <si>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</si>
  <si>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</si>
  <si>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</si>
  <si>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</si>
  <si>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</si>
  <si>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</si>
  <si>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</si>
  <si>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</si>
  <si>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</si>
  <si>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</si>
  <si>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</si>
  <si>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</si>
  <si>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</si>
  <si>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</si>
  <si>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</si>
  <si>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</si>
  <si>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</si>
  <si>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</si>
  <si>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</si>
  <si>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</si>
  <si>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</si>
  <si>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</si>
  <si>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</si>
  <si>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</si>
  <si>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</si>
  <si>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</si>
  <si>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</si>
  <si>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</si>
  <si>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</si>
  <si>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</si>
  <si>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</si>
  <si>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</si>
  <si>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</si>
  <si>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</si>
  <si>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</si>
  <si>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</si>
  <si>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</si>
  <si>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</si>
  <si>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</si>
  <si>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</si>
  <si>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</si>
  <si>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</si>
  <si>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</si>
  <si>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</si>
  <si>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</si>
  <si>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</si>
  <si>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</si>
  <si>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</si>
  <si>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</si>
  <si>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</si>
  <si>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</si>
  <si>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</si>
  <si>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</si>
  <si>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</si>
  <si>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</si>
  <si>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</si>
  <si>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</si>
  <si>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</si>
  <si>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</si>
  <si>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</si>
  <si>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</si>
  <si>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</si>
  <si>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</si>
  <si>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</si>
  <si>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</si>
  <si>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</si>
  <si>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</si>
  <si>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</si>
  <si>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</si>
  <si>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</si>
  <si>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</si>
  <si>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</si>
  <si>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</si>
  <si>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</si>
  <si>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</si>
  <si>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</si>
  <si>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</si>
  <si>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</si>
  <si>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</si>
  <si>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</si>
  <si>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</si>
  <si>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</si>
  <si>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</si>
  <si>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</si>
  <si>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</si>
  <si>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</si>
  <si>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</si>
  <si>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</si>
  <si>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</si>
  <si>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</si>
  <si>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</si>
  <si>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</si>
  <si>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</si>
  <si>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</si>
  <si>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</si>
  <si>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</si>
  <si>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</si>
  <si>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</si>
  <si>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</si>
  <si>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</si>
  <si>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</si>
  <si>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</si>
  <si>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</si>
  <si>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</si>
  <si>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</si>
  <si>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</si>
  <si>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</si>
  <si>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</si>
  <si>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</si>
  <si>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</si>
  <si>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</si>
  <si>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</si>
  <si>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</si>
  <si>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</si>
  <si>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</si>
  <si>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</si>
  <si>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</si>
  <si>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</si>
  <si>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</si>
  <si>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</si>
  <si>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</si>
  <si>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</si>
  <si>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</si>
  <si>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</si>
  <si>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</si>
  <si>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</si>
  <si>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</si>
  <si>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</si>
  <si>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</si>
  <si>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</si>
  <si>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</si>
  <si>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</si>
  <si>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</si>
  <si>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</si>
  <si>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</si>
  <si>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</si>
  <si>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</si>
  <si>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</si>
  <si>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</si>
  <si>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</si>
  <si>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</si>
  <si>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</si>
  <si>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</si>
  <si>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</si>
  <si>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</si>
  <si>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</si>
  <si>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</si>
  <si>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</si>
  <si>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</si>
  <si>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</si>
  <si>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</si>
  <si>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</si>
  <si>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</si>
  <si>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</si>
  <si>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</si>
  <si>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</si>
  <si>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</si>
  <si>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</si>
  <si>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</si>
  <si>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</si>
  <si>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</si>
  <si>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</si>
  <si>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</si>
  <si>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</si>
  <si>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</si>
  <si>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</si>
  <si>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</si>
  <si>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</si>
  <si>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</si>
  <si>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</si>
  <si>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</si>
  <si>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</si>
  <si>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</si>
  <si>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</si>
  <si>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</si>
  <si>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</si>
  <si>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</si>
  <si>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</si>
  <si>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</si>
  <si>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</si>
  <si>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</si>
  <si>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</si>
  <si>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</si>
  <si>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</si>
  <si>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</si>
  <si>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</si>
  <si>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</si>
  <si>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</si>
  <si>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</si>
  <si>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</si>
  <si>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</si>
  <si>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</si>
  <si>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</si>
  <si>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</si>
  <si>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</si>
  <si>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</si>
  <si>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</si>
  <si>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</si>
  <si>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</si>
  <si>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</si>
  <si>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</si>
  <si>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</si>
  <si>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</si>
  <si>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</si>
  <si>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</si>
  <si>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</si>
  <si>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</si>
  <si>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</si>
  <si>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</si>
  <si>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</si>
  <si>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</si>
  <si>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</si>
  <si>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</si>
  <si>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</si>
  <si>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</si>
  <si>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</si>
  <si>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</si>
  <si>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</si>
  <si>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</si>
  <si>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</si>
  <si>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</si>
  <si>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</si>
  <si>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</si>
  <si>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</si>
  <si>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</si>
  <si>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</si>
  <si>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</si>
  <si>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</si>
  <si>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</si>
  <si>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</si>
  <si>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</si>
  <si>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</si>
  <si>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</si>
  <si>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</si>
  <si>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</si>
  <si>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</si>
  <si>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</si>
  <si>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</si>
  <si>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</si>
  <si>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</si>
  <si>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</si>
  <si>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</si>
  <si>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</si>
  <si>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</si>
  <si>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</si>
  <si>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</si>
  <si>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</si>
  <si>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</si>
  <si>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</si>
  <si>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</si>
  <si>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</si>
  <si>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</si>
  <si>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</si>
  <si>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</si>
  <si>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</si>
  <si>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</si>
  <si>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</si>
  <si>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</si>
  <si>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</si>
  <si>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</si>
  <si>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</si>
  <si>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</si>
  <si>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</si>
  <si>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</si>
  <si>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</si>
  <si>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</si>
  <si>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</si>
  <si>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</si>
  <si>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</si>
  <si>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</si>
  <si>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</si>
  <si>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</si>
  <si>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</si>
  <si>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</si>
  <si>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</si>
  <si>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</si>
  <si>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</si>
  <si>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</si>
  <si>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</si>
  <si>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</si>
  <si>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</si>
  <si>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</si>
  <si>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</si>
  <si>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</si>
  <si>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</si>
  <si>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</si>
  <si>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</si>
  <si>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</si>
  <si>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</si>
  <si>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</si>
  <si>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</si>
  <si>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</si>
  <si>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</si>
  <si>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</si>
  <si>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</si>
  <si>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</si>
  <si>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</si>
  <si>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</si>
  <si>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</si>
  <si>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</si>
  <si>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</si>
  <si>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</si>
  <si>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</si>
  <si>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</si>
  <si>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</si>
  <si>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</si>
  <si>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</si>
  <si>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</si>
  <si>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</si>
  <si>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</si>
  <si>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</si>
  <si>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</si>
  <si>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</si>
  <si>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</si>
  <si>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</si>
  <si>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</si>
  <si>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</si>
  <si>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</si>
  <si>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</si>
  <si>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</si>
  <si>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</si>
  <si>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</si>
  <si>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</si>
  <si>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</si>
  <si>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</si>
  <si>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</si>
  <si>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</si>
  <si>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</si>
  <si>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</si>
  <si>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</si>
  <si>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</si>
  <si>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</si>
  <si>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</si>
  <si>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</si>
  <si>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</si>
  <si>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</si>
  <si>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</si>
  <si>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</si>
  <si>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</si>
  <si>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</si>
  <si>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</si>
  <si>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</si>
  <si>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</si>
  <si>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</si>
  <si>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</si>
  <si>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</si>
  <si>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</si>
  <si>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</si>
  <si>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</si>
  <si>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</si>
  <si>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</si>
  <si>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</si>
  <si>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</si>
  <si>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</si>
  <si>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</si>
  <si>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</si>
  <si>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</si>
  <si>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</si>
  <si>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</si>
  <si>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</si>
  <si>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</si>
  <si>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</si>
  <si>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</si>
  <si>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</si>
  <si>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</si>
  <si>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</si>
  <si>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</si>
  <si>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</si>
  <si>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</si>
  <si>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</si>
  <si>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</si>
  <si>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</si>
  <si>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</si>
  <si>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</si>
  <si>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</si>
  <si>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</si>
  <si>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</si>
  <si>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</si>
  <si>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</si>
  <si>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</si>
  <si>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</si>
  <si>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</si>
  <si>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</si>
  <si>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</si>
  <si>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</si>
  <si>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</si>
  <si>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</si>
  <si>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</si>
  <si>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</si>
  <si>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</si>
  <si>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</si>
  <si>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</si>
  <si>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</si>
  <si>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</si>
  <si>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</si>
  <si>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</si>
  <si>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</si>
  <si>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</si>
  <si>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</si>
  <si>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</si>
  <si>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</si>
  <si>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</si>
  <si>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</si>
  <si>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</si>
  <si>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</si>
  <si>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</si>
  <si>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</si>
  <si>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</si>
  <si>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</si>
  <si>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</si>
  <si>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</si>
  <si>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</si>
  <si>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</si>
  <si>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</si>
  <si>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</si>
  <si>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</si>
  <si>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</si>
  <si>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</si>
  <si>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</si>
  <si>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</si>
  <si>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</si>
  <si>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</si>
  <si>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</si>
  <si>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</si>
  <si>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</si>
  <si>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</si>
  <si>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</si>
  <si>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</si>
  <si>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</si>
  <si>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</si>
  <si>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</si>
  <si>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</si>
  <si>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</si>
  <si>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</si>
  <si>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</si>
  <si>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</si>
  <si>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</si>
  <si>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</si>
  <si>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</si>
  <si>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</si>
  <si>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</si>
  <si>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</si>
  <si>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</si>
  <si>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</si>
  <si>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</si>
  <si>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</si>
  <si>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</si>
  <si>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</si>
  <si>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</si>
  <si>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</si>
  <si>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</si>
  <si>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</si>
  <si>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</si>
  <si>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</si>
  <si>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</si>
  <si>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</si>
  <si>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</si>
  <si>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</si>
  <si>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</si>
  <si>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</si>
  <si>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</si>
  <si>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</si>
  <si>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</si>
  <si>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</si>
  <si>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</si>
  <si>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</si>
  <si>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</si>
  <si>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</si>
  <si>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</si>
  <si>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</si>
  <si>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</si>
  <si>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</si>
  <si>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</si>
  <si>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</si>
  <si>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</si>
  <si>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</si>
  <si>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</si>
  <si>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</si>
  <si>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</si>
  <si>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</si>
  <si>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</si>
  <si>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</si>
  <si>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</si>
  <si>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</si>
  <si>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</si>
  <si>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</si>
  <si>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</si>
  <si>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</si>
  <si>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</si>
  <si>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</si>
  <si>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</si>
  <si>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</si>
  <si>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</si>
  <si>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</si>
  <si>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</si>
  <si>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</si>
  <si>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</si>
  <si>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</si>
  <si>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</si>
  <si>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</si>
  <si>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</si>
  <si>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</si>
  <si>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</si>
  <si>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</si>
  <si>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</si>
  <si>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</si>
  <si>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</si>
  <si>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</si>
  <si>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</si>
  <si>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</si>
  <si>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</si>
  <si>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</si>
  <si>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</si>
  <si>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</si>
  <si>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</si>
  <si>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</si>
  <si>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</si>
  <si>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</si>
  <si>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</si>
  <si>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</si>
  <si>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</si>
  <si>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</si>
  <si>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</si>
  <si>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</si>
  <si>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</si>
  <si>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</si>
  <si>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</si>
  <si>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</si>
  <si>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</si>
  <si>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</si>
  <si>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</si>
  <si>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</si>
  <si>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</si>
  <si>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</si>
  <si>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</si>
  <si>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</si>
  <si>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</si>
  <si>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</si>
  <si>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</si>
  <si>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</si>
  <si>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</si>
  <si>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</si>
  <si>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</si>
  <si>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</si>
  <si>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</si>
  <si>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</si>
  <si>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</si>
  <si>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</si>
  <si>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</si>
  <si>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</si>
  <si>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</si>
  <si>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</si>
  <si>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</si>
  <si>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</si>
  <si>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</si>
  <si>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</si>
  <si>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</si>
  <si>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</si>
  <si>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</si>
  <si>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</si>
  <si>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</si>
  <si>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</si>
  <si>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</si>
  <si>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</si>
  <si>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</si>
  <si>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</si>
  <si>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</si>
  <si>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</si>
  <si>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</si>
  <si>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</si>
  <si>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</si>
  <si>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</si>
  <si>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</si>
  <si>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</si>
  <si>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</si>
  <si>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</si>
  <si>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</si>
  <si>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</si>
  <si>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</si>
  <si>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</si>
  <si>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</si>
  <si>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</si>
  <si>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</si>
  <si>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</si>
  <si>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</si>
  <si>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</si>
  <si>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</si>
  <si>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</si>
  <si>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</si>
  <si>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</si>
  <si>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</si>
  <si>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</si>
  <si>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</si>
  <si>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</si>
  <si>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</si>
  <si>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</si>
  <si>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</si>
  <si>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</si>
  <si>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</si>
  <si>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</si>
  <si>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</si>
  <si>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</si>
  <si>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</si>
  <si>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</si>
  <si>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</si>
  <si>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</si>
  <si>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</si>
  <si>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</si>
  <si>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</si>
  <si>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</si>
  <si>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</si>
  <si>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</si>
  <si>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</si>
  <si>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</si>
  <si>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</si>
  <si>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</si>
  <si>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</si>
  <si>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</si>
  <si>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</si>
  <si>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</si>
  <si>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</si>
  <si>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</si>
  <si>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</si>
  <si>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</si>
  <si>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</si>
  <si>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</si>
  <si>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</si>
  <si>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</si>
  <si>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</si>
  <si>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</si>
  <si>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</si>
  <si>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</si>
  <si>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</si>
  <si>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</si>
  <si>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</si>
  <si>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</si>
  <si>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</si>
  <si>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</si>
  <si>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</si>
  <si>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</si>
  <si>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</si>
  <si>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</si>
  <si>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</si>
  <si>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</si>
  <si>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</si>
  <si>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</si>
  <si>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</si>
  <si>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</si>
  <si>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</si>
  <si>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</si>
  <si>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</si>
  <si>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</si>
  <si>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</si>
  <si>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</si>
  <si>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</si>
  <si>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</si>
  <si>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</si>
  <si>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</si>
  <si>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</si>
  <si>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</si>
  <si>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</si>
  <si>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</si>
  <si>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</si>
  <si>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</si>
  <si>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</si>
  <si>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</si>
  <si>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</si>
  <si>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</si>
  <si>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</si>
  <si>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</si>
  <si>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</si>
  <si>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</si>
  <si>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</si>
  <si>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</si>
  <si>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</si>
  <si>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</si>
  <si>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</si>
  <si>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</si>
  <si>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</si>
  <si>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</si>
  <si>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</si>
  <si>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</si>
  <si>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</si>
  <si>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</si>
  <si>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</si>
  <si>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</si>
  <si>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</si>
  <si>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</si>
  <si>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</si>
  <si>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</si>
  <si>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</si>
  <si>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</si>
  <si>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</si>
  <si>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</si>
  <si>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</si>
  <si>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</si>
  <si>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</si>
  <si>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</si>
  <si>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</si>
  <si>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</si>
  <si>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</si>
  <si>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</si>
  <si>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</si>
  <si>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</si>
  <si>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</si>
  <si>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</si>
  <si>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</si>
  <si>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</si>
  <si>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</si>
  <si>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</si>
  <si>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</si>
  <si>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</si>
  <si>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</si>
  <si>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</si>
  <si>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</si>
  <si>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</si>
  <si>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</si>
  <si>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</si>
  <si>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</si>
  <si>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</si>
  <si>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</si>
  <si>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</si>
  <si>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</si>
  <si>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</si>
  <si>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</si>
  <si>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</si>
  <si>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</si>
  <si>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</si>
  <si>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</si>
  <si>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</si>
  <si>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</si>
  <si>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</si>
  <si>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</si>
  <si>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</si>
  <si>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</si>
  <si>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</si>
  <si>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</si>
  <si>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</si>
  <si>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</si>
  <si>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</si>
  <si>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</si>
  <si>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</si>
  <si>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</si>
  <si>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</si>
  <si>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</si>
  <si>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</si>
  <si>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</si>
  <si>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</si>
  <si>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</si>
  <si>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</si>
  <si>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</si>
  <si>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</si>
  <si>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</si>
  <si>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</si>
  <si>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</si>
  <si>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</si>
  <si>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</si>
  <si>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</si>
  <si>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</si>
  <si>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</si>
  <si>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</si>
  <si>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</si>
  <si>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</si>
  <si>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</si>
  <si>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</si>
  <si>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</si>
  <si>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</si>
  <si>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</si>
  <si>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</si>
  <si>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</si>
  <si>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</si>
  <si>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</si>
  <si>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</si>
  <si>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</si>
  <si>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</si>
  <si>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</si>
  <si>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</si>
  <si>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</si>
  <si>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</si>
  <si>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</si>
  <si>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</si>
  <si>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</si>
  <si>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</si>
  <si>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</si>
  <si>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</si>
  <si>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</si>
  <si>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</si>
  <si>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</si>
  <si>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</si>
  <si>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</si>
  <si>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</si>
  <si>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</si>
  <si>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</si>
  <si>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</si>
  <si>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</si>
  <si>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</si>
  <si>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</si>
  <si>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</si>
  <si>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</si>
  <si>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</si>
  <si>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</si>
  <si>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</si>
  <si>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</si>
  <si>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</si>
  <si>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</si>
  <si>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</si>
  <si>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</si>
  <si>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</si>
  <si>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</si>
  <si>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</si>
  <si>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</si>
  <si>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</si>
  <si>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</si>
  <si>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</si>
  <si>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</si>
  <si>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</si>
  <si>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</si>
  <si>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</si>
  <si>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</si>
  <si>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</si>
  <si>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</si>
  <si>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</si>
  <si>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</si>
  <si>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</si>
  <si>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</si>
  <si>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</si>
  <si>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</si>
  <si>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</si>
  <si>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</si>
  <si>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</si>
  <si>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</si>
  <si>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</si>
  <si>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</si>
  <si>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</si>
  <si>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</si>
  <si>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</si>
  <si>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</si>
  <si>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</si>
  <si>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</si>
  <si>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</si>
  <si>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</si>
  <si>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</si>
  <si>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</si>
  <si>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</si>
  <si>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</si>
  <si>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</si>
  <si>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</si>
  <si>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</si>
  <si>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</si>
  <si>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</si>
  <si>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</si>
  <si>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</si>
  <si>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</si>
  <si>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</si>
  <si>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</si>
  <si>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</si>
  <si>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</si>
  <si>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</si>
  <si>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</si>
  <si>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</si>
  <si>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</si>
  <si>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</si>
  <si>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</si>
  <si>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</si>
  <si>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</si>
  <si>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</si>
  <si>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</si>
  <si>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</si>
  <si>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</si>
  <si>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</si>
  <si>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</si>
  <si>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</si>
  <si>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</si>
  <si>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</si>
  <si>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</si>
  <si>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</si>
  <si>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</si>
  <si>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</si>
  <si>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</si>
  <si>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</si>
  <si>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</si>
  <si>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</si>
  <si>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</si>
  <si>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</si>
  <si>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</si>
  <si>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</si>
  <si>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</si>
  <si>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</si>
  <si>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</si>
  <si>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</si>
  <si>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</si>
  <si>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</si>
  <si>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</si>
  <si>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</si>
  <si>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</si>
  <si>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</si>
  <si>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</si>
  <si>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</si>
  <si>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</si>
  <si>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</si>
  <si>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</si>
  <si>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</si>
  <si>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</si>
  <si>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</si>
  <si>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</si>
  <si>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</si>
  <si>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</si>
  <si>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</si>
  <si>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</si>
  <si>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</si>
  <si>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</si>
  <si>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</si>
  <si>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</si>
  <si>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</si>
  <si>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</si>
  <si>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</si>
  <si>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</si>
  <si>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</si>
  <si>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</si>
  <si>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</si>
  <si>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</si>
  <si>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</si>
  <si>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</si>
  <si>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</si>
  <si>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</si>
  <si>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</si>
  <si>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</si>
  <si>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</si>
  <si>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</si>
  <si>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</si>
  <si>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</si>
  <si>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</si>
  <si>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</si>
  <si>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</si>
  <si>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</si>
  <si>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</si>
  <si>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</si>
  <si>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</si>
  <si>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</si>
  <si>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</si>
  <si>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</si>
  <si>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</si>
  <si>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</si>
  <si>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</si>
  <si>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</si>
  <si>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</si>
  <si>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</si>
  <si>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</si>
  <si>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</si>
  <si>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</si>
  <si>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</si>
  <si>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</si>
  <si>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</si>
  <si>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</si>
  <si>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</si>
  <si>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</si>
  <si>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</si>
  <si>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</si>
  <si>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</si>
  <si>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</si>
  <si>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</si>
  <si>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</si>
  <si>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</si>
  <si>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</si>
  <si>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</si>
  <si>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</si>
  <si>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</si>
  <si>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</si>
  <si>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</si>
  <si>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</si>
  <si>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</si>
  <si>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</si>
  <si>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</si>
  <si>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</si>
  <si>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</si>
  <si>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</si>
  <si>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</si>
  <si>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</si>
  <si>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</si>
  <si>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</si>
  <si>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</si>
  <si>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</si>
  <si>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</si>
  <si>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</si>
  <si>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</si>
  <si>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</si>
  <si>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</si>
  <si>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</si>
  <si>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</si>
  <si>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</si>
  <si>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</si>
  <si>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</si>
  <si>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</si>
  <si>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</si>
  <si>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</si>
  <si>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</si>
  <si>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</si>
  <si>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</si>
  <si>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</si>
  <si>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</si>
  <si>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</si>
  <si>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</si>
  <si>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</si>
  <si>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</si>
  <si>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</si>
  <si>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</si>
  <si>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</si>
  <si>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</si>
  <si>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</si>
  <si>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</si>
  <si>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</si>
  <si>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</si>
  <si>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</si>
  <si>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</si>
  <si>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</si>
  <si>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</si>
  <si>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</si>
  <si>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</si>
  <si>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</si>
  <si>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</si>
  <si>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</si>
  <si>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</si>
  <si>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</si>
  <si>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</si>
  <si>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</si>
  <si>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</si>
  <si>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</si>
  <si>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</si>
  <si>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</si>
  <si>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</si>
  <si>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</si>
  <si>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</si>
  <si>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</si>
  <si>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</si>
  <si>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</si>
  <si>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</si>
  <si>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</si>
  <si>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</si>
  <si>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</si>
  <si>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</si>
  <si>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</si>
  <si>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</si>
  <si>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</si>
  <si>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</si>
  <si>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</si>
  <si>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</si>
  <si>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</si>
  <si>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</si>
  <si>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</si>
  <si>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</si>
  <si>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</si>
  <si>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</si>
  <si>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</si>
  <si>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</si>
  <si>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</si>
  <si>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</si>
  <si>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</si>
  <si>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</si>
  <si>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</si>
  <si>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</si>
  <si>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</si>
  <si>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</si>
  <si>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</si>
  <si>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</si>
  <si>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</si>
  <si>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</si>
  <si>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</si>
  <si>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</si>
  <si>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</si>
  <si>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</si>
  <si>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</si>
  <si>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</si>
  <si>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</si>
  <si>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</si>
  <si>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</si>
  <si>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</si>
  <si>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</si>
  <si>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</si>
  <si>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</si>
  <si>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</si>
  <si>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</si>
  <si>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</si>
  <si>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</si>
  <si>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</si>
  <si>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</si>
  <si>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</si>
  <si>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</si>
  <si>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</si>
  <si>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</si>
  <si>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</si>
  <si>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</si>
  <si>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</si>
  <si>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</si>
  <si>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</si>
  <si>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</si>
  <si>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</si>
  <si>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</si>
  <si>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</si>
  <si>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</si>
  <si>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</si>
  <si>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</si>
  <si>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</si>
  <si>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</si>
  <si>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</si>
  <si>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</si>
  <si>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</si>
  <si>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</si>
  <si>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</si>
  <si>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</si>
  <si>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</si>
  <si>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</si>
  <si>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</si>
  <si>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</si>
  <si>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</si>
  <si>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</si>
  <si>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</si>
  <si>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</si>
  <si>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</si>
  <si>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</si>
  <si>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</si>
  <si>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</si>
  <si>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</si>
  <si>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</si>
  <si>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</si>
  <si>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</si>
  <si>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</si>
  <si>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</si>
  <si>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</si>
  <si>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</si>
  <si>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</si>
  <si>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</si>
  <si>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</si>
  <si>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</si>
  <si>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</si>
  <si>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</si>
  <si>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</si>
  <si>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</si>
  <si>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</si>
  <si>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</si>
  <si>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</si>
  <si>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</si>
  <si>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</si>
  <si>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</si>
  <si>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</si>
  <si>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</si>
  <si>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</si>
  <si>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</si>
  <si>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</si>
  <si>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</si>
  <si>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</si>
  <si>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</si>
  <si>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</si>
  <si>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</si>
  <si>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</si>
  <si>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</si>
  <si>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</si>
  <si>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</si>
  <si>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</si>
  <si>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</si>
  <si>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</si>
  <si>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</si>
  <si>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</si>
  <si>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</si>
  <si>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</si>
  <si>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</si>
  <si>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</si>
  <si>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</si>
  <si>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</si>
  <si>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</si>
  <si>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</si>
  <si>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</si>
  <si>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</si>
  <si>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</si>
  <si>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</si>
  <si>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</si>
  <si>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</si>
  <si>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</si>
  <si>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</si>
  <si>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</si>
  <si>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</si>
  <si>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</si>
  <si>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</si>
  <si>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</si>
  <si>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</si>
  <si>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</si>
  <si>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</si>
  <si>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</si>
  <si>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</si>
  <si>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</si>
  <si>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</si>
  <si>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</si>
  <si>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</si>
  <si>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</si>
  <si>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</si>
  <si>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</si>
  <si>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</si>
  <si>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</si>
  <si>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</si>
  <si>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</si>
  <si>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</si>
  <si>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</si>
  <si>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</si>
  <si>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</si>
  <si>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</si>
  <si>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</si>
  <si>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</si>
  <si>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</si>
  <si>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</si>
  <si>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</si>
  <si>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</si>
  <si>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</si>
  <si>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</si>
  <si>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</si>
  <si>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</si>
  <si>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</si>
  <si>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</si>
  <si>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</si>
  <si>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</si>
  <si>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</si>
  <si>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</si>
  <si>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</si>
  <si>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</si>
  <si>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</si>
  <si>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</si>
  <si>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</si>
  <si>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</si>
  <si>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</si>
  <si>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</si>
  <si>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</si>
  <si>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</si>
  <si>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</si>
  <si>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</si>
  <si>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</si>
  <si>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</si>
  <si>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</si>
  <si>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</si>
  <si>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</si>
  <si>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</si>
  <si>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</si>
  <si>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</si>
  <si>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</si>
  <si>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</si>
  <si>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</si>
  <si>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</si>
  <si>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</si>
  <si>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</si>
  <si>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</si>
  <si>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</si>
  <si>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</si>
  <si>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</si>
  <si>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</si>
  <si>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</si>
  <si>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</si>
  <si>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</si>
  <si>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</si>
  <si>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</si>
  <si>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</si>
  <si>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</si>
  <si>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</si>
  <si>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</si>
  <si>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</si>
  <si>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</si>
  <si>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</si>
  <si>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</si>
  <si>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</si>
  <si>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</si>
  <si>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</si>
  <si>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</si>
  <si>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</si>
  <si>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</si>
  <si>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</si>
  <si>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</si>
  <si>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</si>
  <si>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</si>
  <si>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</si>
  <si>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</si>
  <si>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</si>
  <si>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</si>
  <si>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</si>
  <si>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</si>
  <si>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</si>
  <si>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</si>
  <si>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</si>
  <si>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</si>
  <si>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</si>
  <si>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</si>
  <si>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</si>
  <si>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</si>
  <si>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</si>
  <si>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</si>
  <si>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</si>
  <si>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</si>
  <si>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</si>
  <si>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</si>
  <si>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</si>
  <si>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</si>
  <si>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</si>
  <si>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</si>
  <si>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</si>
  <si>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</si>
  <si>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</si>
  <si>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</si>
  <si>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</si>
  <si>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</si>
  <si>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</si>
  <si>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</si>
  <si>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</si>
  <si>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</si>
  <si>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</si>
  <si>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</si>
  <si>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</si>
  <si>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</si>
  <si>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</si>
  <si>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</si>
  <si>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</si>
  <si>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</si>
  <si>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</si>
  <si>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</si>
  <si>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</si>
  <si>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</si>
  <si>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</si>
  <si>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</si>
  <si>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</si>
  <si>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</si>
  <si>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</si>
  <si>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</si>
  <si>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</si>
  <si>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</si>
  <si>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</si>
  <si>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</si>
  <si>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</si>
  <si>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</si>
  <si>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</si>
  <si>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</si>
  <si>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</si>
  <si>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</si>
  <si>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</si>
  <si>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</si>
  <si>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</si>
  <si>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</si>
  <si>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</si>
  <si>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</si>
  <si>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</si>
  <si>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</si>
  <si>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</si>
  <si>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</si>
  <si>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</si>
  <si>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</si>
  <si>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</si>
  <si>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</si>
  <si>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</si>
  <si>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</si>
  <si>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</si>
  <si>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</si>
  <si>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</si>
  <si>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</si>
  <si>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</si>
  <si>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</si>
  <si>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</si>
  <si>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</si>
  <si>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</si>
  <si>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</si>
  <si>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</si>
  <si>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</si>
  <si>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</si>
  <si>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</si>
  <si>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</si>
  <si>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</si>
  <si>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</si>
  <si>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</si>
  <si>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</si>
  <si>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</si>
  <si>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</si>
  <si>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</si>
  <si>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</si>
  <si>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</si>
  <si>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</si>
  <si>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</si>
  <si>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</si>
  <si>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</si>
  <si>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</si>
  <si>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</si>
  <si>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</si>
  <si>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</si>
  <si>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</si>
  <si>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</si>
  <si>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</si>
  <si>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</si>
  <si>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</si>
  <si>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</si>
  <si>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</si>
  <si>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</si>
  <si>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</si>
  <si>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</si>
  <si>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</si>
  <si>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</si>
  <si>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</si>
  <si>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</si>
  <si>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</si>
  <si>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</si>
  <si>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</si>
  <si>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</si>
  <si>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</si>
  <si>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</si>
  <si>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</si>
  <si>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</si>
  <si>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</si>
  <si>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</si>
  <si>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</si>
  <si>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</si>
  <si>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</si>
  <si>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</si>
  <si>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</si>
  <si>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</si>
  <si>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</si>
  <si>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</si>
  <si>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</si>
  <si>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</si>
  <si>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</si>
  <si>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</si>
  <si>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</si>
  <si>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</si>
  <si>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</si>
  <si>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</si>
  <si>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</si>
  <si>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</si>
  <si>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</si>
  <si>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</si>
  <si>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</si>
  <si>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</si>
  <si>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</si>
  <si>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</si>
  <si>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</si>
  <si>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</si>
  <si>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</si>
  <si>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</si>
  <si>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</si>
  <si>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</si>
  <si>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</si>
  <si>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</si>
  <si>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</si>
  <si>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</si>
  <si>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</si>
  <si>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</si>
  <si>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</si>
  <si>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</si>
  <si>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</si>
  <si>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</si>
  <si>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</si>
  <si>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</si>
  <si>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</si>
  <si>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</si>
  <si>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</si>
  <si>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</si>
  <si>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</si>
  <si>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</si>
  <si>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</si>
  <si>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</si>
  <si>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</si>
  <si>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</si>
  <si>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</si>
  <si>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</si>
  <si>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</si>
  <si>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</si>
  <si>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</si>
  <si>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</si>
  <si>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</si>
  <si>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</si>
  <si>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</si>
  <si>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</si>
  <si>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</si>
  <si>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</si>
  <si>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</si>
  <si>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</si>
  <si>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</si>
  <si>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</si>
  <si>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</si>
  <si>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</si>
  <si>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</si>
  <si>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</si>
  <si>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</si>
  <si>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</si>
  <si>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</si>
  <si>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</si>
  <si>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</si>
  <si>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</si>
  <si>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</si>
  <si>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</si>
  <si>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</si>
  <si>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</si>
  <si>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</si>
  <si>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</si>
  <si>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</si>
  <si>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</si>
  <si>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</si>
  <si>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</si>
  <si>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</si>
  <si>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</si>
  <si>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</si>
  <si>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</si>
  <si>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</si>
  <si>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</si>
  <si>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</si>
  <si>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</si>
  <si>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</si>
  <si>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</si>
  <si>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</si>
  <si>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</si>
  <si>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</si>
  <si>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</si>
  <si>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</si>
  <si>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</si>
  <si>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</si>
  <si>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</si>
  <si>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</si>
  <si>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</si>
  <si>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</si>
  <si>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</si>
  <si>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</si>
  <si>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</si>
  <si>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</si>
  <si>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</si>
  <si>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</si>
  <si>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</si>
  <si>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</si>
  <si>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</si>
  <si>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</si>
  <si>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</si>
  <si>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</si>
  <si>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</si>
  <si>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</si>
  <si>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</si>
  <si>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</si>
  <si>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</si>
  <si>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</si>
  <si>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</si>
  <si>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</si>
  <si>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</si>
  <si>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</si>
  <si>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</si>
  <si>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</si>
  <si>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</si>
  <si>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</si>
  <si>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</si>
  <si>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</si>
  <si>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</si>
  <si>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</si>
  <si>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</si>
  <si>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</si>
  <si>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</si>
  <si>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</si>
  <si>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</si>
  <si>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</si>
  <si>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</si>
  <si>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</si>
  <si>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</si>
  <si>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</si>
  <si>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</si>
  <si>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</si>
  <si>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</si>
  <si>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</si>
  <si>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</si>
  <si>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</si>
  <si>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</si>
  <si>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</si>
  <si>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</si>
  <si>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</si>
  <si>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</si>
  <si>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</si>
  <si>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</si>
  <si>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</si>
  <si>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</si>
  <si>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</si>
  <si>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</si>
  <si>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</si>
  <si>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</si>
  <si>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</si>
  <si>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</si>
  <si>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</si>
  <si>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</si>
  <si>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</si>
  <si>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</si>
  <si>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</si>
  <si>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</si>
  <si>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</si>
  <si>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</si>
  <si>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</si>
  <si>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</si>
  <si>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</si>
  <si>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</si>
  <si>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</si>
  <si>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</si>
  <si>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</si>
  <si>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</si>
  <si>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</si>
  <si>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</si>
  <si>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</si>
  <si>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</si>
  <si>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</si>
  <si>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</si>
  <si>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</si>
  <si>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</si>
  <si>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</si>
  <si>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</si>
  <si>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</si>
  <si>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</si>
  <si>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</si>
  <si>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</si>
  <si>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</si>
  <si>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</si>
  <si>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</si>
  <si>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</si>
  <si>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</si>
  <si>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</si>
  <si>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</si>
  <si>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</si>
  <si>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</si>
  <si>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</si>
  <si>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</si>
  <si>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</si>
  <si>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</si>
  <si>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</si>
  <si>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</si>
  <si>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</si>
  <si>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</si>
  <si>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</si>
  <si>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</si>
  <si>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</si>
  <si>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</si>
  <si>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</si>
  <si>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</si>
  <si>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</si>
  <si>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</si>
  <si>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</si>
  <si>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</si>
  <si>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</si>
  <si>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</si>
  <si>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</si>
  <si>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</si>
  <si>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</si>
  <si>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</si>
  <si>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</si>
  <si>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</si>
  <si>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</si>
  <si>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</si>
  <si>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</si>
  <si>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</si>
  <si>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</si>
  <si>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</si>
  <si>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</si>
  <si>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</si>
  <si>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</si>
  <si>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</si>
  <si>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</si>
  <si>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</si>
  <si>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</si>
  <si>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</si>
  <si>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</si>
  <si>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</si>
  <si>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</si>
  <si>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</si>
  <si>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</si>
  <si>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</si>
  <si>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</si>
  <si>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</si>
  <si>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</si>
  <si>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</si>
  <si>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</si>
  <si>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</si>
  <si>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</si>
  <si>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</si>
  <si>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</si>
  <si>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</si>
  <si>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</si>
  <si>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</si>
  <si>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</si>
  <si>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</si>
  <si>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</si>
  <si>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</si>
  <si>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</si>
  <si>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</si>
  <si>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</si>
  <si>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</si>
  <si>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</si>
  <si>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</si>
  <si>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</si>
  <si>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</si>
  <si>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</si>
  <si>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</si>
  <si>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</si>
  <si>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</si>
  <si>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</si>
  <si>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</si>
  <si>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</si>
  <si>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</si>
  <si>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</si>
  <si>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</si>
  <si>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</si>
  <si>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</si>
  <si>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</si>
  <si>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</si>
  <si>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</si>
  <si>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</si>
  <si>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</si>
  <si>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</si>
  <si>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</si>
  <si>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</si>
  <si>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</si>
  <si>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</si>
  <si>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</si>
  <si>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</si>
  <si>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</si>
  <si>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</si>
  <si>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</si>
  <si>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</si>
  <si>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</si>
  <si>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</si>
  <si>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</si>
  <si>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</si>
  <si>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</si>
  <si>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</si>
  <si>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</si>
  <si>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</si>
  <si>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</si>
  <si>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</si>
  <si>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</si>
  <si>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</si>
  <si>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</si>
  <si>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</si>
  <si>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</si>
  <si>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</si>
  <si>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</si>
  <si>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</si>
  <si>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</si>
  <si>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</si>
  <si>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</si>
  <si>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</si>
  <si>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</si>
  <si>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</si>
  <si>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</si>
  <si>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</si>
  <si>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</si>
  <si>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</si>
  <si>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</si>
  <si>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</si>
  <si>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</si>
  <si>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</si>
  <si>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</si>
  <si>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</si>
  <si>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</si>
  <si>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</si>
  <si>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</si>
  <si>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</si>
  <si>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</si>
  <si>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</si>
  <si>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</si>
  <si>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</si>
  <si>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</si>
  <si>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</si>
  <si>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</si>
  <si>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</si>
  <si>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</si>
  <si>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</si>
  <si>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</si>
  <si>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</si>
  <si>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</si>
  <si>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</si>
  <si>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</si>
  <si>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</si>
  <si>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</si>
  <si>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</si>
  <si>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</si>
  <si>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</si>
  <si>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</si>
  <si>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</si>
  <si>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</si>
  <si>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</si>
  <si>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</si>
  <si>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</si>
  <si>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</si>
  <si>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</si>
  <si>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</si>
  <si>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</si>
  <si>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</si>
  <si>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</si>
  <si>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</si>
  <si>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</si>
  <si>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</si>
  <si>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</si>
  <si>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</si>
  <si>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</si>
  <si>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</si>
  <si>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</si>
  <si>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</si>
  <si>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</si>
  <si>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</si>
  <si>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</si>
  <si>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</si>
  <si>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</si>
  <si>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</si>
  <si>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</si>
  <si>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</si>
  <si>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</si>
  <si>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</si>
  <si>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</si>
  <si>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</si>
  <si>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</si>
  <si>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</si>
  <si>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</si>
  <si>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</si>
  <si>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</si>
  <si>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</si>
  <si>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</si>
  <si>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</si>
  <si>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</si>
  <si>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</si>
  <si>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</si>
  <si>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</si>
  <si>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</si>
  <si>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</si>
  <si>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</si>
  <si>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</si>
  <si>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</si>
  <si>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</si>
  <si>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</si>
  <si>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</si>
  <si>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</si>
  <si>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</si>
  <si>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</si>
  <si>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</si>
  <si>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</si>
  <si>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</si>
  <si>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</si>
  <si>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</si>
  <si>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</si>
  <si>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</si>
  <si>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</si>
  <si>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</si>
  <si>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</si>
  <si>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</si>
  <si>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</si>
  <si>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</si>
  <si>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</si>
  <si>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</si>
  <si>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</si>
  <si>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</si>
  <si>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</si>
  <si>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</si>
  <si>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</si>
  <si>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</si>
  <si>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</si>
  <si>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</si>
  <si>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</si>
  <si>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</si>
  <si>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</si>
  <si>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</si>
  <si>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</si>
  <si>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</si>
  <si>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</si>
  <si>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</si>
  <si>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</si>
  <si>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</si>
  <si>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</si>
  <si>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</si>
  <si>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</si>
  <si>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</si>
  <si>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</si>
  <si>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</si>
  <si>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</si>
  <si>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</si>
  <si>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</si>
  <si>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</si>
  <si>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</si>
  <si>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</si>
  <si>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</si>
  <si>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</si>
  <si>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</si>
  <si>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</si>
  <si>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</si>
  <si>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</si>
  <si>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</si>
  <si>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</si>
  <si>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</si>
  <si>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</si>
  <si>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</si>
  <si>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</si>
  <si>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</si>
  <si>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</si>
  <si>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</si>
  <si>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</si>
  <si>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</si>
  <si>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</si>
  <si>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</si>
  <si>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</si>
  <si>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</si>
  <si>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</si>
  <si>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</si>
  <si>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</si>
  <si>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</si>
  <si>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</si>
  <si>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</si>
  <si>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</si>
  <si>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</si>
  <si>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</si>
  <si>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</si>
  <si>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</si>
  <si>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</si>
  <si>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</si>
  <si>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</si>
  <si>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</si>
  <si>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</si>
  <si>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</si>
  <si>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</si>
  <si>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</si>
  <si>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</si>
  <si>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</si>
  <si>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</si>
  <si>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</si>
  <si>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</si>
  <si>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</si>
  <si>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</si>
  <si>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</si>
  <si>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</si>
  <si>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</si>
  <si>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</si>
  <si>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</si>
  <si>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</si>
  <si>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</si>
  <si>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</si>
  <si>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</si>
  <si>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</si>
  <si>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</si>
  <si>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</si>
  <si>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</si>
  <si>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</si>
  <si>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</si>
  <si>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</si>
  <si>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</si>
  <si>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</si>
  <si>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</si>
  <si>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</si>
  <si>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</si>
  <si>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</si>
  <si>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</si>
  <si>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</si>
  <si>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</si>
  <si>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</si>
  <si>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</si>
  <si>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</si>
  <si>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</si>
  <si>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</si>
  <si>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</si>
  <si>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</si>
  <si>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</si>
  <si>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</si>
  <si>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</si>
  <si>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</si>
  <si>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</si>
  <si>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</si>
  <si>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</si>
  <si>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</si>
  <si>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</si>
  <si>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</si>
  <si>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</si>
  <si>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</si>
  <si>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</si>
  <si>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</si>
  <si>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</si>
  <si>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</si>
  <si>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</si>
  <si>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</si>
  <si>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</si>
  <si>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</si>
  <si>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</si>
  <si>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</si>
  <si>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</si>
  <si>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</si>
  <si>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</si>
  <si>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</si>
  <si>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</si>
  <si>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</si>
  <si>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</si>
  <si>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</si>
  <si>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</si>
  <si>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</si>
  <si>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</si>
  <si>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</si>
  <si>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</si>
  <si>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</si>
  <si>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</si>
  <si>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</si>
  <si>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</si>
  <si>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</si>
  <si>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</si>
  <si>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</si>
  <si>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</si>
  <si>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</si>
  <si>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</si>
  <si>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</si>
  <si>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</si>
  <si>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</si>
  <si>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</si>
  <si>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</si>
  <si>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</si>
  <si>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</si>
  <si>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</si>
  <si>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</si>
  <si>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</si>
  <si>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</si>
  <si>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</si>
  <si>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</si>
  <si>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</si>
  <si>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</si>
  <si>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</si>
  <si>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</si>
  <si>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</si>
  <si>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</si>
  <si>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</si>
  <si>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</si>
  <si>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</si>
  <si>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</si>
  <si>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</si>
  <si>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</si>
  <si>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</si>
  <si>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</si>
  <si>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</si>
  <si>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</si>
  <si>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</si>
  <si>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</si>
  <si>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</si>
  <si>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</si>
  <si>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</si>
  <si>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</si>
  <si>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</si>
  <si>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</si>
  <si>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</si>
  <si>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</si>
  <si>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</si>
  <si>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</si>
  <si>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</si>
  <si>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</si>
  <si>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</si>
  <si>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</si>
  <si>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</si>
  <si>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</si>
  <si>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</si>
  <si>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</si>
  <si>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</si>
  <si>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</si>
  <si>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</si>
  <si>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</si>
  <si>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</si>
  <si>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</si>
  <si>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</si>
  <si>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</si>
  <si>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</si>
  <si>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</si>
  <si>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</si>
  <si>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</si>
  <si>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</si>
  <si>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</si>
  <si>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</si>
  <si>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</si>
  <si>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</si>
  <si>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</si>
  <si>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</si>
  <si>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</si>
  <si>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</si>
  <si>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</si>
  <si>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</si>
  <si>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</si>
  <si>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</si>
  <si>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</si>
  <si>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</si>
  <si>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</si>
  <si>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</si>
  <si>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</si>
  <si>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</si>
  <si>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</si>
  <si>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</si>
  <si>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</si>
  <si>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</si>
  <si>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</si>
  <si>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</si>
  <si>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</si>
  <si>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</si>
  <si>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</si>
  <si>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</si>
  <si>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</si>
  <si>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</si>
  <si>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</si>
  <si>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</si>
  <si>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</si>
  <si>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</si>
  <si>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</si>
  <si>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</si>
  <si>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</si>
  <si>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</si>
  <si>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</si>
  <si>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</si>
  <si>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</si>
  <si>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</si>
  <si>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</si>
  <si>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</si>
  <si>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</si>
  <si>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</si>
  <si>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</si>
  <si>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</si>
  <si>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</si>
  <si>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</si>
  <si>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</si>
  <si>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</si>
  <si>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</si>
  <si>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</si>
  <si>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</si>
  <si>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</si>
  <si>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</si>
  <si>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</si>
  <si>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</si>
  <si>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</si>
  <si>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</si>
  <si>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</si>
  <si>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</si>
  <si>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</si>
  <si>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</si>
  <si>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</si>
  <si>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</si>
  <si>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</si>
  <si>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</si>
  <si>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</si>
  <si>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</si>
  <si>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</si>
  <si>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</si>
  <si>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</si>
  <si>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</si>
  <si>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</si>
  <si>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</si>
  <si>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</si>
  <si>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</si>
  <si>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</si>
  <si>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</si>
  <si>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</si>
  <si>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</si>
  <si>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</si>
  <si>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</si>
  <si>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</si>
  <si>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</si>
  <si>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</si>
  <si>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</si>
  <si>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</si>
  <si>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</si>
  <si>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</si>
  <si>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</si>
  <si>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</si>
  <si>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</si>
  <si>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</si>
  <si>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</si>
  <si>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</si>
  <si>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</si>
  <si>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</si>
  <si>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</si>
  <si>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</si>
  <si>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</si>
  <si>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</si>
  <si>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</si>
  <si>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</si>
  <si>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</si>
  <si>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</si>
  <si>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</si>
  <si>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</si>
  <si>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</si>
  <si>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</si>
  <si>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</si>
  <si>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</si>
  <si>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</si>
  <si>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</si>
  <si>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</si>
  <si>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</si>
  <si>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</si>
  <si>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</si>
  <si>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</si>
  <si>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</si>
  <si>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</si>
  <si>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</si>
  <si>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</si>
  <si>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</si>
  <si>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</si>
  <si>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</si>
  <si>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</si>
  <si>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</si>
  <si>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</si>
  <si>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</si>
  <si>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</si>
  <si>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</si>
  <si>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</si>
  <si>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</si>
  <si>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</si>
  <si>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</si>
  <si>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</si>
  <si>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</si>
  <si>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</si>
  <si>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</si>
  <si>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</si>
  <si>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</si>
  <si>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</si>
  <si>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</si>
  <si>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</si>
  <si>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</si>
  <si>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</si>
  <si>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</si>
  <si>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</si>
  <si>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</si>
  <si>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</si>
  <si>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</si>
  <si>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</si>
  <si>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</si>
  <si>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</si>
  <si>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</si>
  <si>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</si>
  <si>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</si>
  <si>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</si>
  <si>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</si>
  <si>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</si>
  <si>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</si>
  <si>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</si>
  <si>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</si>
  <si>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</si>
  <si>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</si>
  <si>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</si>
  <si>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</si>
  <si>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</si>
  <si>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</si>
  <si>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</si>
  <si>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</si>
  <si>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</si>
  <si>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</si>
  <si>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</si>
  <si>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</si>
  <si>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</si>
  <si>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</si>
  <si>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</si>
  <si>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</si>
  <si>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</si>
  <si>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</si>
  <si>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</si>
  <si>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</si>
  <si>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</si>
  <si>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</si>
  <si>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</si>
  <si>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</si>
  <si>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</si>
  <si>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</si>
  <si>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</si>
  <si>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</si>
  <si>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</si>
  <si>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</si>
  <si>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</si>
  <si>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</si>
  <si>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</si>
  <si>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</si>
  <si>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</si>
  <si>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</si>
  <si>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</si>
  <si>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</si>
  <si>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</si>
  <si>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</si>
  <si>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</si>
  <si>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</si>
  <si>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</si>
  <si>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</si>
  <si>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</si>
  <si>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</si>
  <si>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</si>
  <si>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</si>
  <si>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</si>
  <si>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</si>
  <si>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</si>
  <si>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</si>
  <si>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</si>
  <si>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</si>
  <si>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</si>
  <si>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</si>
  <si>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</si>
  <si>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</si>
  <si>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</si>
  <si>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</si>
  <si>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</si>
  <si>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</si>
  <si>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</si>
  <si>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</si>
  <si>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</si>
  <si>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</si>
  <si>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</si>
  <si>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</si>
  <si>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</si>
  <si>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</si>
  <si>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</si>
  <si>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</si>
  <si>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</si>
  <si>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</si>
  <si>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</si>
  <si>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</si>
  <si>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</si>
  <si>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</si>
  <si>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</si>
  <si>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</si>
  <si>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</si>
  <si>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</si>
  <si>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</si>
  <si>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</si>
  <si>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</si>
  <si>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</si>
  <si>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</si>
  <si>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</si>
  <si>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</si>
  <si>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</si>
  <si>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</si>
  <si>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</si>
  <si>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</si>
  <si>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</si>
  <si>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</si>
  <si>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</si>
  <si>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</si>
  <si>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</si>
  <si>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</si>
  <si>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</si>
  <si>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</si>
  <si>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</si>
  <si>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</si>
  <si>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</si>
  <si>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</si>
  <si>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</si>
  <si>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</si>
  <si>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</si>
  <si>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</si>
  <si>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</si>
  <si>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</si>
  <si>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</si>
  <si>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</si>
  <si>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</si>
  <si>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</si>
  <si>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</si>
  <si>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</si>
  <si>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</si>
  <si>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</si>
  <si>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</si>
  <si>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</si>
  <si>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</si>
  <si>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</si>
  <si>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</si>
  <si>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</si>
  <si>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</si>
  <si>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</si>
  <si>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</si>
  <si>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</si>
  <si>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</si>
  <si>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</si>
  <si>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</si>
  <si>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</si>
  <si>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</si>
  <si>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</si>
  <si>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</si>
  <si>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</si>
  <si>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</si>
  <si>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</si>
  <si>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</si>
  <si>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</si>
  <si>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</si>
  <si>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</si>
  <si>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</si>
  <si>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</si>
  <si>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</si>
  <si>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</si>
  <si>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</si>
  <si>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</si>
  <si>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</si>
  <si>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</si>
  <si>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</si>
  <si>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</si>
  <si>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</si>
  <si>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</si>
  <si>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</si>
  <si>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</si>
  <si>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</si>
  <si>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</si>
  <si>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</si>
  <si>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</si>
  <si>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</si>
  <si>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</si>
  <si>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</si>
  <si>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</si>
  <si>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</si>
  <si>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</si>
  <si>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</si>
  <si>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</si>
  <si>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</si>
  <si>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</si>
  <si>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</si>
  <si>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</si>
  <si>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</si>
  <si>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</si>
  <si>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</si>
  <si>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</si>
  <si>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</si>
  <si>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</si>
  <si>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</si>
  <si>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</si>
  <si>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</si>
  <si>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</si>
  <si>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</si>
  <si>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</si>
  <si>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</si>
  <si>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</si>
  <si>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</si>
  <si>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</si>
  <si>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</si>
  <si>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</si>
  <si>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</si>
  <si>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</si>
  <si>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</si>
  <si>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</si>
  <si>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</si>
  <si>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</si>
  <si>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</si>
  <si>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</si>
  <si>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</si>
  <si>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</si>
  <si>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</si>
  <si>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</si>
  <si>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</si>
  <si>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</si>
  <si>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</si>
  <si>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</si>
  <si>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</si>
  <si>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</si>
  <si>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</si>
  <si>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</si>
  <si>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</si>
  <si>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</si>
  <si>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</si>
  <si>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</si>
  <si>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</si>
  <si>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</si>
  <si>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</si>
  <si>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</si>
  <si>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</si>
  <si>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</si>
  <si>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</si>
  <si>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</si>
  <si>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</si>
  <si>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</si>
  <si>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</si>
  <si>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</si>
  <si>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</si>
  <si>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</si>
  <si>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</si>
  <si>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</si>
  <si>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</si>
  <si>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</si>
  <si>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</si>
  <si>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</si>
  <si>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</si>
  <si>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</si>
  <si>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</si>
  <si>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</si>
  <si>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</si>
  <si>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</si>
  <si>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</si>
  <si>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</si>
  <si>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</si>
  <si>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</si>
  <si>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</si>
  <si>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</si>
  <si>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</si>
  <si>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</si>
  <si>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</si>
  <si>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</si>
  <si>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</si>
  <si>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</si>
  <si>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</si>
  <si>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</si>
  <si>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</si>
  <si>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</si>
  <si>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</si>
  <si>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</si>
  <si>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</si>
  <si>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</si>
  <si>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</si>
  <si>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</si>
  <si>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</si>
  <si>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</si>
  <si>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</si>
  <si>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</si>
  <si>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</si>
  <si>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</si>
  <si>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</si>
  <si>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</si>
  <si>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</si>
  <si>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</si>
  <si>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</si>
  <si>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</si>
  <si>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</si>
  <si>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</si>
  <si>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</si>
  <si>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</si>
  <si>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</si>
  <si>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</si>
  <si>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</si>
  <si>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</si>
  <si>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</si>
  <si>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</si>
  <si>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</si>
  <si>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</si>
  <si>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</si>
  <si>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</si>
  <si>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</si>
  <si>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</si>
  <si>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</si>
  <si>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</si>
  <si>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</si>
  <si>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</si>
  <si>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</si>
  <si>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</si>
  <si>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</si>
  <si>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</si>
  <si>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</si>
  <si>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</si>
  <si>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</si>
  <si>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</si>
  <si>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</si>
  <si>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</si>
  <si>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</si>
  <si>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</si>
  <si>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</si>
  <si>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</si>
  <si>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</si>
  <si>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</si>
  <si>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</si>
  <si>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</si>
  <si>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</si>
  <si>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</si>
  <si>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</si>
  <si>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</si>
  <si>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</si>
  <si>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</si>
  <si>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</si>
  <si>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</si>
  <si>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</si>
  <si>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</si>
  <si>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</si>
  <si>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</si>
  <si>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</si>
  <si>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</si>
  <si>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</si>
  <si>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</si>
  <si>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</si>
  <si>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</si>
  <si>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</si>
  <si>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</si>
  <si>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</si>
  <si>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</si>
  <si>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</si>
  <si>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</si>
  <si>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</si>
  <si>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</si>
  <si>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</si>
  <si>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</si>
  <si>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</si>
  <si>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</si>
  <si>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</si>
  <si>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</si>
  <si>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</si>
  <si>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</si>
  <si>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</si>
  <si>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</si>
  <si>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</si>
  <si>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</si>
  <si>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</si>
  <si>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</si>
  <si>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</si>
  <si>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</si>
  <si>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</si>
  <si>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</si>
  <si>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</si>
  <si>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</si>
  <si>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</si>
  <si>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</si>
  <si>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</si>
  <si>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</si>
  <si>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</si>
  <si>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</si>
  <si>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</si>
  <si>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</si>
  <si>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</si>
  <si>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</si>
  <si>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</si>
  <si>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</si>
  <si>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</si>
  <si>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</si>
  <si>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</si>
  <si>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</si>
  <si>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</si>
  <si>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</si>
  <si>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</si>
  <si>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</si>
  <si>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</si>
  <si>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</si>
  <si>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</si>
  <si>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</si>
  <si>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</si>
  <si>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</si>
  <si>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</si>
  <si>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</si>
  <si>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</si>
  <si>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</si>
  <si>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</si>
  <si>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</si>
  <si>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</si>
  <si>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</si>
  <si>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</si>
  <si>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</si>
  <si>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</si>
  <si>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</si>
  <si>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</si>
  <si>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</si>
  <si>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</si>
  <si>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</si>
  <si>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</si>
  <si>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</si>
  <si>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</si>
  <si>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</si>
  <si>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</si>
  <si>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</si>
  <si>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</si>
  <si>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</si>
  <si>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</si>
  <si>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</si>
  <si>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</si>
  <si>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</si>
  <si>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</si>
  <si>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</si>
  <si>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</si>
  <si>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</si>
  <si>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</si>
  <si>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</si>
  <si>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</si>
  <si>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</si>
  <si>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</si>
  <si>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</si>
  <si>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</si>
  <si>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</si>
  <si>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</si>
  <si>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</si>
  <si>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</si>
  <si>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</si>
  <si>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</si>
  <si>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</si>
  <si>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</si>
  <si>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</si>
  <si>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</si>
  <si>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</si>
  <si>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</si>
  <si>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</si>
  <si>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</si>
  <si>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</si>
  <si>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</si>
  <si>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</si>
  <si>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</si>
  <si>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</si>
  <si>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</si>
  <si>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</si>
  <si>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</si>
  <si>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</si>
  <si>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</si>
  <si>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</si>
  <si>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</si>
  <si>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</si>
  <si>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</si>
  <si>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</si>
  <si>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</si>
  <si>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</si>
  <si>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</si>
  <si>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</si>
  <si>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</si>
  <si>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</si>
  <si>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</si>
  <si>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</si>
  <si>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</si>
  <si>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</si>
  <si>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</si>
  <si>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</si>
  <si>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</si>
  <si>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</si>
  <si>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</si>
  <si>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</si>
  <si>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</si>
  <si>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</si>
  <si>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</si>
  <si>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</si>
  <si>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</si>
  <si>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</si>
  <si>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</si>
  <si>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</si>
  <si>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</si>
  <si>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</si>
  <si>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</si>
  <si>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</si>
  <si>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</si>
  <si>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</si>
  <si>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</si>
  <si>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</si>
  <si>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</si>
  <si>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</si>
  <si>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</si>
  <si>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</si>
  <si>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</si>
  <si>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</si>
  <si>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</si>
  <si>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</si>
  <si>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</si>
  <si>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</si>
  <si>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</si>
  <si>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</si>
  <si>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</si>
  <si>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</si>
  <si>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</si>
  <si>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</si>
  <si>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</si>
  <si>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</si>
  <si>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</si>
  <si>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</si>
  <si>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</si>
  <si>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</si>
  <si>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</si>
  <si>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</si>
  <si>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</si>
  <si>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</si>
  <si>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</si>
  <si>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</si>
  <si>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</si>
  <si>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</si>
  <si>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</si>
  <si>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</si>
  <si>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</si>
  <si>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</si>
  <si>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</si>
  <si>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</si>
  <si>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</si>
  <si>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</si>
  <si>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</si>
  <si>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</si>
  <si>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</si>
  <si>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</si>
  <si>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</si>
  <si>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</si>
  <si>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</si>
  <si>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</si>
  <si>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</si>
  <si>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</si>
  <si>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</si>
  <si>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</si>
  <si>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</si>
  <si>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</si>
  <si>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</si>
  <si>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</si>
  <si>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</si>
  <si>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</si>
  <si>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</si>
  <si>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</si>
  <si>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</si>
  <si>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</si>
  <si>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</si>
  <si>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</si>
  <si>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</si>
  <si>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</si>
  <si>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</si>
  <si>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</si>
  <si>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</si>
  <si>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</si>
  <si>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</si>
  <si>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</si>
  <si>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</si>
  <si>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</si>
  <si>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</si>
  <si>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</si>
  <si>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</si>
  <si>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</si>
  <si>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</si>
  <si>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</si>
  <si>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</si>
  <si>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</si>
  <si>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</si>
  <si>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</si>
  <si>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</si>
  <si>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</si>
  <si>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</si>
  <si>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</si>
  <si>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</si>
  <si>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</si>
  <si>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</si>
  <si>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</si>
  <si>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</si>
  <si>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</si>
  <si>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</si>
  <si>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</si>
  <si>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</si>
  <si>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</si>
  <si>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</si>
  <si>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</si>
  <si>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</si>
  <si>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</si>
  <si>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</si>
  <si>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</si>
  <si>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</si>
  <si>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</si>
  <si>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</si>
  <si>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</si>
  <si>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</si>
  <si>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</si>
  <si>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</si>
  <si>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</si>
  <si>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</si>
  <si>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</si>
  <si>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</si>
  <si>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</si>
  <si>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</si>
  <si>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</si>
  <si>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</si>
  <si>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</si>
  <si>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</si>
  <si>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</si>
  <si>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</si>
  <si>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</si>
  <si>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</si>
  <si>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</si>
  <si>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</si>
  <si>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</si>
  <si>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</si>
  <si>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</si>
  <si>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</si>
  <si>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</si>
  <si>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</si>
  <si>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</si>
  <si>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</si>
  <si>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</si>
  <si>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</si>
  <si>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</si>
  <si>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</si>
  <si>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</si>
  <si>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</si>
  <si>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</si>
  <si>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</si>
  <si>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</si>
  <si>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</si>
  <si>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</si>
  <si>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</si>
  <si>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</si>
  <si>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</si>
  <si>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</si>
  <si>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</si>
  <si>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</si>
  <si>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</si>
  <si>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</si>
  <si>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</si>
  <si>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</si>
  <si>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</si>
  <si>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</si>
  <si>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</si>
  <si>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</si>
  <si>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</si>
  <si>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</si>
  <si>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</si>
  <si>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</si>
  <si>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</si>
  <si>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</si>
  <si>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</si>
  <si>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</si>
  <si>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</si>
  <si>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</si>
  <si>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</si>
  <si>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</si>
  <si>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</si>
  <si>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</si>
  <si>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</si>
  <si>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</si>
  <si>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</si>
  <si>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</si>
  <si>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</si>
  <si>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</si>
  <si>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</si>
  <si>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</si>
  <si>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</si>
  <si>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</si>
  <si>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</si>
  <si>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</si>
  <si>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</si>
  <si>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</si>
  <si>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</si>
  <si>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</si>
  <si>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</si>
  <si>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</si>
  <si>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</si>
  <si>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</si>
  <si>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</si>
  <si>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</si>
  <si>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</si>
  <si>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</si>
  <si>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</si>
  <si>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</si>
  <si>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</si>
  <si>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</si>
  <si>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</si>
  <si>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</si>
  <si>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</si>
  <si>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</si>
  <si>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</si>
  <si>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</si>
  <si>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</si>
  <si>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</si>
  <si>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</si>
  <si>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</si>
  <si>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</si>
  <si>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</si>
  <si>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</si>
  <si>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</si>
  <si>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</si>
  <si>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</si>
  <si>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</si>
  <si>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</si>
  <si>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</si>
  <si>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</si>
  <si>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</si>
  <si>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</si>
  <si>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</si>
  <si>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</si>
  <si>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</si>
  <si>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</si>
  <si>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</si>
  <si>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</si>
  <si>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</si>
  <si>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</si>
  <si>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</si>
  <si>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</si>
  <si>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</si>
  <si>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</si>
  <si>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</si>
  <si>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</si>
  <si>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</si>
  <si>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</si>
  <si>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</si>
  <si>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</si>
  <si>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</si>
  <si>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</si>
  <si>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</si>
  <si>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</si>
  <si>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</si>
  <si>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</si>
  <si>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</si>
  <si>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</si>
  <si>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</si>
  <si>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</si>
  <si>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</si>
  <si>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</si>
  <si>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</si>
  <si>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</si>
  <si>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</si>
  <si>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</si>
  <si>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</si>
  <si>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</si>
  <si>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</si>
  <si>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</si>
  <si>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</si>
  <si>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</si>
  <si>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</si>
  <si>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</si>
  <si>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</si>
  <si>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</si>
  <si>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</si>
  <si>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</si>
  <si>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</si>
  <si>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</si>
  <si>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</si>
  <si>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</si>
  <si>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</si>
  <si>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</si>
  <si>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</si>
  <si>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</si>
  <si>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</si>
  <si>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</si>
  <si>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</si>
  <si>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</si>
  <si>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</si>
  <si>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</si>
  <si>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</si>
  <si>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</si>
  <si>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</si>
  <si>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</si>
  <si>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</si>
  <si>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</si>
  <si>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</si>
  <si>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</si>
  <si>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</si>
  <si>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</si>
  <si>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</si>
  <si>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</si>
  <si>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</si>
  <si>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</si>
  <si>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</si>
  <si>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</si>
  <si>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</si>
  <si>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</si>
  <si>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</si>
  <si>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</si>
  <si>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</si>
  <si>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</si>
  <si>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</si>
  <si>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</si>
  <si>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</si>
  <si>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</si>
  <si>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</si>
  <si>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</si>
  <si>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</si>
  <si>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</si>
  <si>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</si>
  <si>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</si>
  <si>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</si>
  <si>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</si>
  <si>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</si>
  <si>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</si>
  <si>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</si>
  <si>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</si>
  <si>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</si>
  <si>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</si>
  <si>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</si>
  <si>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</si>
  <si>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</si>
  <si>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</si>
  <si>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</si>
  <si>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</si>
  <si>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</si>
  <si>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</si>
  <si>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</si>
  <si>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</si>
  <si>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</si>
  <si>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</si>
  <si>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</si>
  <si>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</si>
  <si>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</si>
  <si>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</si>
  <si>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</si>
  <si>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</si>
  <si>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</si>
  <si>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</si>
  <si>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</si>
  <si>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</si>
  <si>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</si>
  <si>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</si>
  <si>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</si>
  <si>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</si>
  <si>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</si>
  <si>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</si>
  <si>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</si>
  <si>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</si>
  <si>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</si>
  <si>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</si>
  <si>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</si>
  <si>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</si>
  <si>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</si>
  <si>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</si>
  <si>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</si>
  <si>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</si>
  <si>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</si>
  <si>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</si>
  <si>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</si>
  <si>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</si>
  <si>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</si>
  <si>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</si>
  <si>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</si>
  <si>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</si>
  <si>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</si>
  <si>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</si>
  <si>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</si>
  <si>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</si>
  <si>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</si>
  <si>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</si>
  <si>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</si>
  <si>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</si>
  <si>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</si>
  <si>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</si>
  <si>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</si>
  <si>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</si>
  <si>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</si>
  <si>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</si>
  <si>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</si>
  <si>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</si>
  <si>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</si>
  <si>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</si>
  <si>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</si>
  <si>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</si>
  <si>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</si>
  <si>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</si>
  <si>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</si>
  <si>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</si>
  <si>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</si>
  <si>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</si>
  <si>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</si>
  <si>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</si>
  <si>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</si>
  <si>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</si>
  <si>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</si>
  <si>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</si>
  <si>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</si>
  <si>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</si>
  <si>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</si>
  <si>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</si>
  <si>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</si>
  <si>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</si>
  <si>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</si>
  <si>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</si>
  <si>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</si>
  <si>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</si>
  <si>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</si>
  <si>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</si>
  <si>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</si>
  <si>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</si>
  <si>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</si>
  <si>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</si>
  <si>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</si>
  <si>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</si>
  <si>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</si>
  <si>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</si>
  <si>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</si>
  <si>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</si>
  <si>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</si>
  <si>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</si>
  <si>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</si>
  <si>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</si>
  <si>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</si>
  <si>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</si>
  <si>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</si>
  <si>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</si>
  <si>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</si>
  <si>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</si>
  <si>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</si>
  <si>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</si>
  <si>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</si>
  <si>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</si>
  <si>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</si>
  <si>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</si>
  <si>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</si>
  <si>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</si>
  <si>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</si>
  <si>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</si>
  <si>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</si>
  <si>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</si>
  <si>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</si>
  <si>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</si>
  <si>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</si>
  <si>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</si>
  <si>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</si>
  <si>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</si>
  <si>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</si>
  <si>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</si>
  <si>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</si>
  <si>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</si>
  <si>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</si>
  <si>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</si>
  <si>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</si>
  <si>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</si>
  <si>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</si>
  <si>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</si>
  <si>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</si>
  <si>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</si>
  <si>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</si>
  <si>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</si>
  <si>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</si>
  <si>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</si>
  <si>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</si>
  <si>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</si>
  <si>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</si>
  <si>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</si>
  <si>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</si>
  <si>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</si>
  <si>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</si>
  <si>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</si>
  <si>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</si>
  <si>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</si>
  <si>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</si>
  <si>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</si>
  <si>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</si>
  <si>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</si>
  <si>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</si>
  <si>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</si>
  <si>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</si>
  <si>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</si>
  <si>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</si>
  <si>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</si>
  <si>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</si>
  <si>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</si>
  <si>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</si>
  <si>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</si>
  <si>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</si>
  <si>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</si>
  <si>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</si>
  <si>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</si>
  <si>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</si>
  <si>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</si>
  <si>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</si>
  <si>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</si>
  <si>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</si>
  <si>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</si>
  <si>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</si>
  <si>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</si>
  <si>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</si>
  <si>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</si>
  <si>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</si>
  <si>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</si>
  <si>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</si>
  <si>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</si>
  <si>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</si>
  <si>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</si>
  <si>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</si>
  <si>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</si>
  <si>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</si>
  <si>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</si>
  <si>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</si>
  <si>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</si>
  <si>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</si>
  <si>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</si>
  <si>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</si>
  <si>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</si>
  <si>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</si>
  <si>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</si>
  <si>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</si>
  <si>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</si>
  <si>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</si>
  <si>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</si>
  <si>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</si>
  <si>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</si>
  <si>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</si>
  <si>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</si>
  <si>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</si>
  <si>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</si>
  <si>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</si>
  <si>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</si>
  <si>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</si>
  <si>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</si>
  <si>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</si>
  <si>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</si>
  <si>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</si>
  <si>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</si>
  <si>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</si>
  <si>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</si>
  <si>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</si>
  <si>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</si>
  <si>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</si>
  <si>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</si>
  <si>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</si>
  <si>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</si>
  <si>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</si>
  <si>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</si>
  <si>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</si>
  <si>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</si>
  <si>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</si>
  <si>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</si>
  <si>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</si>
  <si>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</si>
  <si>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</si>
  <si>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</si>
  <si>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</si>
  <si>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</si>
  <si>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</si>
  <si>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</si>
  <si>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</si>
  <si>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</si>
  <si>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</si>
  <si>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</si>
  <si>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</si>
  <si>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</si>
  <si>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</si>
  <si>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</si>
  <si>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</si>
  <si>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</si>
  <si>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</si>
  <si>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</si>
  <si>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</si>
  <si>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</si>
  <si>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</si>
  <si>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</si>
  <si>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</si>
  <si>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</si>
  <si>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</si>
  <si>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</si>
  <si>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</si>
  <si>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</si>
  <si>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</si>
  <si>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</si>
  <si>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</si>
  <si>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</si>
  <si>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</si>
  <si>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</si>
  <si>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</si>
  <si>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</si>
  <si>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</si>
  <si>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</si>
  <si>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</si>
  <si>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</si>
  <si>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</si>
  <si>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</si>
  <si>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</si>
  <si>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</si>
  <si>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</si>
  <si>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</si>
  <si>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</si>
  <si>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</si>
  <si>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</si>
  <si>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</si>
  <si>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</si>
  <si>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</si>
  <si>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</si>
  <si>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</si>
  <si>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</si>
  <si>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</si>
  <si>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</si>
  <si>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</si>
  <si>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</si>
  <si>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</si>
  <si>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</si>
  <si>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</si>
  <si>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</si>
  <si>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</si>
  <si>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</si>
  <si>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</si>
  <si>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</si>
  <si>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</si>
  <si>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</si>
  <si>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</si>
  <si>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</si>
  <si>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</si>
  <si>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</si>
  <si>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</si>
  <si>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</si>
  <si>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</si>
  <si>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</si>
  <si>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</si>
  <si>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</si>
  <si>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</si>
  <si>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</si>
  <si>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</si>
  <si>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</si>
  <si>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</si>
  <si>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</si>
  <si>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</si>
  <si>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</si>
  <si>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</si>
  <si>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</si>
  <si>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</si>
  <si>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</si>
  <si>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</si>
  <si>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</si>
  <si>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</si>
  <si>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</si>
  <si>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</si>
  <si>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</si>
  <si>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</si>
  <si>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</si>
  <si>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</si>
  <si>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</si>
  <si>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</si>
  <si>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</si>
  <si>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</si>
  <si>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</si>
  <si>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</si>
  <si>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</si>
  <si>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</si>
  <si>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</si>
  <si>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</si>
  <si>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</si>
  <si>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</si>
  <si>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</si>
  <si>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</si>
  <si>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</si>
  <si>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</si>
  <si>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</si>
  <si>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</si>
  <si>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</si>
  <si>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</si>
  <si>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</si>
  <si>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</si>
  <si>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</si>
  <si>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</si>
  <si>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</si>
  <si>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</si>
  <si>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</si>
  <si>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</si>
  <si>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</si>
  <si>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</si>
  <si>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</si>
  <si>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</si>
  <si>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</si>
  <si>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</si>
  <si>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</si>
  <si>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</si>
  <si>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</si>
  <si>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</si>
  <si>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</si>
  <si>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</si>
  <si>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</si>
  <si>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</si>
  <si>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</si>
  <si>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</si>
  <si>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</si>
  <si>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</si>
  <si>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</si>
  <si>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</si>
  <si>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</si>
  <si>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</si>
  <si>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</si>
  <si>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</si>
  <si>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</si>
  <si>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</si>
  <si>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</si>
  <si>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</si>
  <si>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</si>
  <si>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</si>
  <si>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</si>
  <si>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</si>
  <si>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</si>
  <si>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</si>
  <si>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</si>
  <si>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</si>
  <si>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</si>
  <si>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</si>
  <si>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</si>
  <si>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</si>
  <si>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</si>
  <si>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</si>
  <si>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</si>
  <si>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</si>
  <si>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</si>
  <si>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</si>
  <si>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</si>
  <si>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</si>
  <si>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</si>
  <si>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</si>
  <si>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</si>
  <si>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</si>
  <si>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</si>
  <si>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</si>
  <si>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</si>
  <si>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</si>
  <si>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</si>
  <si>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</si>
  <si>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</si>
  <si>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</si>
  <si>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</si>
  <si>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</si>
  <si>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</si>
  <si>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</si>
  <si>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</si>
  <si>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</si>
  <si>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</si>
  <si>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</si>
  <si>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</si>
  <si>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</si>
  <si>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</si>
  <si>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</si>
  <si>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</si>
  <si>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</si>
  <si>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</si>
  <si>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</si>
  <si>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</si>
  <si>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</si>
  <si>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</si>
  <si>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</si>
  <si>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</si>
  <si>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</si>
  <si>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</si>
  <si>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</si>
  <si>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</si>
  <si>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</si>
  <si>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</si>
  <si>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</si>
  <si>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</si>
  <si>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</si>
  <si>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</si>
  <si>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</si>
  <si>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</si>
  <si>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</si>
  <si>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</si>
  <si>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</si>
  <si>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</si>
  <si>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</si>
  <si>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</si>
  <si>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</si>
  <si>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</si>
  <si>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</si>
  <si>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</si>
  <si>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</si>
  <si>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</si>
  <si>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</si>
  <si>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</si>
  <si>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</si>
  <si>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</si>
  <si>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</si>
  <si>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</si>
  <si>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</si>
  <si>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</si>
  <si>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</si>
  <si>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</si>
  <si>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</si>
  <si>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</si>
  <si>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</si>
  <si>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</si>
  <si>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</si>
  <si>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</si>
  <si>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</si>
  <si>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</si>
  <si>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</si>
  <si>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</si>
  <si>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</si>
  <si>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</si>
  <si>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</si>
  <si>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</si>
  <si>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</si>
  <si>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</si>
  <si>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</si>
  <si>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</si>
  <si>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</si>
  <si>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</si>
  <si>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</si>
  <si>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</si>
  <si>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</si>
  <si>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</si>
  <si>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</si>
  <si>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</si>
  <si>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</si>
  <si>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</si>
  <si>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</si>
  <si>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</si>
  <si>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</si>
  <si>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</si>
  <si>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</si>
  <si>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</si>
  <si>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</si>
  <si>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</si>
  <si>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</si>
  <si>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</si>
  <si>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</si>
  <si>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</si>
  <si>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</si>
  <si>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</si>
  <si>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</si>
  <si>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</si>
  <si>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</si>
  <si>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</si>
  <si>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</si>
  <si>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</si>
  <si>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</si>
  <si>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</si>
  <si>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</si>
  <si>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</si>
  <si>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</si>
  <si>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</si>
  <si>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</si>
  <si>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</si>
  <si>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</si>
  <si>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</si>
  <si>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</si>
  <si>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</si>
  <si>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</si>
  <si>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</si>
  <si>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</si>
  <si>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</si>
  <si>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</si>
  <si>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</si>
  <si>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</si>
  <si>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</si>
  <si>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</si>
  <si>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</si>
  <si>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</si>
  <si>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</si>
  <si>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</si>
  <si>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</si>
  <si>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</si>
  <si>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</si>
  <si>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</si>
  <si>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</si>
  <si>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</si>
  <si>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</si>
  <si>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</si>
  <si>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</si>
  <si>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</si>
  <si>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</si>
  <si>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</si>
  <si>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</si>
  <si>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</si>
  <si>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</si>
  <si>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</si>
  <si>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</si>
  <si>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</si>
  <si>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</si>
  <si>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</si>
  <si>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</si>
  <si>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</si>
  <si>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</si>
  <si>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</si>
  <si>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</si>
  <si>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</si>
  <si>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</si>
  <si>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</si>
  <si>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</si>
  <si>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</si>
  <si>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</si>
  <si>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</si>
  <si>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</si>
  <si>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</si>
  <si>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</si>
  <si>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</si>
  <si>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</si>
  <si>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</si>
  <si>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</si>
  <si>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</si>
  <si>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</si>
  <si>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</si>
  <si>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</si>
  <si>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</si>
  <si>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</si>
  <si>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</si>
  <si>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</si>
  <si>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</si>
  <si>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</si>
  <si>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</si>
  <si>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</si>
  <si>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</si>
  <si>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</si>
  <si>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</si>
  <si>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</si>
  <si>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</si>
  <si>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</si>
  <si>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</si>
  <si>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</si>
  <si>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</si>
  <si>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</si>
  <si>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</si>
  <si>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</si>
  <si>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</si>
  <si>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</si>
  <si>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</si>
  <si>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</si>
  <si>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</si>
  <si>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</si>
  <si>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</si>
  <si>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</si>
  <si>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</si>
  <si>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</si>
  <si>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</si>
  <si>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</si>
  <si>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</si>
  <si>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</si>
  <si>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</si>
  <si>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</si>
  <si>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</si>
  <si>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</si>
  <si>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</si>
  <si>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</si>
  <si>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</si>
  <si>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</si>
  <si>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</si>
  <si>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</si>
  <si>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</si>
  <si>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</si>
  <si>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</si>
  <si>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</si>
  <si>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</si>
  <si>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</si>
  <si>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</si>
  <si>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</si>
  <si>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</si>
  <si>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</si>
  <si>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</si>
  <si>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</si>
  <si>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</si>
  <si>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</si>
  <si>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</si>
  <si>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</si>
  <si>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</si>
  <si>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</si>
  <si>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</si>
  <si>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</si>
  <si>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</si>
  <si>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</si>
  <si>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</si>
  <si>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</si>
  <si>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</si>
  <si>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</si>
  <si>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</si>
  <si>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</si>
  <si>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</si>
  <si>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</si>
  <si>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</si>
  <si>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</si>
  <si>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</si>
  <si>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</si>
  <si>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</si>
  <si>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</si>
  <si>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</si>
  <si>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</si>
  <si>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</si>
  <si>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</si>
  <si>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</si>
  <si>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</si>
  <si>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</si>
  <si>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</si>
  <si>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</si>
  <si>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</si>
  <si>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</si>
  <si>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</si>
  <si>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</si>
  <si>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</si>
  <si>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</si>
  <si>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</si>
  <si>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</si>
  <si>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</si>
  <si>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</si>
  <si>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</si>
  <si>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</si>
  <si>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</si>
  <si>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</si>
  <si>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</si>
  <si>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</si>
  <si>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</si>
  <si>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</si>
  <si>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</si>
  <si>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</si>
  <si>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</si>
  <si>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</si>
  <si>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</si>
  <si>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</si>
  <si>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</si>
  <si>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</si>
  <si>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</si>
  <si>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</si>
  <si>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</si>
  <si>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</si>
  <si>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</si>
  <si>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</si>
  <si>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</si>
  <si>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</si>
  <si>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</si>
  <si>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</si>
  <si>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</si>
  <si>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</si>
  <si>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</si>
  <si>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</si>
  <si>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</si>
  <si>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</si>
  <si>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</si>
  <si>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</si>
  <si>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</si>
  <si>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</si>
  <si>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</si>
  <si>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</si>
  <si>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</si>
  <si>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</si>
  <si>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</si>
  <si>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</si>
  <si>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</si>
  <si>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</si>
  <si>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</si>
  <si>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</si>
  <si>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</si>
  <si>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</si>
  <si>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</si>
  <si>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</si>
  <si>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</si>
  <si>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</si>
  <si>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</si>
  <si>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</si>
  <si>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</si>
  <si>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</si>
  <si>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</si>
  <si>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</si>
  <si>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</si>
  <si>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</si>
  <si>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</si>
  <si>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</si>
  <si>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</si>
  <si>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</si>
  <si>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</si>
  <si>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</si>
  <si>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</si>
  <si>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</si>
  <si>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</si>
  <si>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</si>
  <si>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</si>
  <si>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</si>
  <si>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</si>
  <si>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</si>
  <si>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</si>
  <si>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</si>
  <si>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</si>
  <si>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</si>
  <si>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</si>
  <si>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</si>
  <si>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</si>
  <si>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</si>
  <si>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</si>
  <si>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</si>
  <si>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</si>
  <si>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</si>
  <si>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</si>
  <si>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</si>
  <si>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</si>
  <si>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</si>
  <si>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</si>
  <si>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</si>
  <si>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</si>
  <si>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</si>
  <si>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</si>
  <si>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</si>
  <si>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</si>
  <si>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</si>
  <si>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</si>
  <si>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</si>
  <si>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</si>
  <si>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</si>
  <si>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</si>
  <si>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</si>
  <si>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</si>
  <si>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</si>
  <si>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</si>
  <si>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</si>
  <si>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</si>
  <si>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</si>
  <si>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</si>
  <si>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</si>
  <si>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</si>
  <si>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</si>
  <si>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</si>
  <si>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</si>
  <si>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</si>
  <si>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</si>
  <si>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</si>
  <si>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</si>
  <si>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</si>
  <si>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</si>
  <si>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</si>
  <si>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</si>
  <si>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</si>
  <si>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</si>
  <si>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</si>
  <si>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</si>
  <si>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</si>
  <si>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</si>
  <si>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</si>
  <si>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</si>
  <si>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</si>
  <si>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</si>
  <si>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</si>
  <si>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</si>
  <si>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</si>
  <si>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</si>
  <si>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</si>
  <si>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</si>
  <si>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</si>
  <si>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</si>
  <si>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</si>
  <si>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</si>
  <si>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</si>
  <si>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</si>
  <si>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</si>
  <si>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</si>
  <si>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</si>
  <si>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</si>
  <si>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</si>
  <si>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</si>
  <si>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</si>
  <si>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</si>
  <si>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</si>
  <si>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</si>
  <si>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</si>
  <si>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</si>
  <si>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</si>
  <si>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</si>
  <si>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</si>
  <si>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</si>
  <si>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</si>
  <si>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</si>
  <si>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</si>
  <si>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</si>
  <si>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</si>
  <si>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</si>
  <si>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</si>
  <si>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</si>
  <si>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</si>
  <si>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</si>
  <si>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</si>
  <si>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</si>
  <si>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</si>
  <si>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</si>
  <si>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</si>
  <si>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</si>
  <si>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</si>
  <si>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</si>
  <si>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</si>
  <si>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</si>
  <si>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</si>
  <si>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</si>
  <si>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</si>
  <si>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</si>
  <si>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</si>
  <si>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</si>
  <si>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</si>
  <si>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</si>
  <si>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</si>
  <si>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</si>
  <si>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</si>
  <si>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</si>
  <si>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</si>
  <si>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</si>
  <si>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</si>
  <si>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</si>
  <si>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</si>
  <si>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</si>
  <si>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</si>
  <si>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</si>
  <si>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</si>
  <si>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</si>
  <si>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</si>
  <si>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</si>
  <si>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</si>
  <si>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</si>
  <si>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</si>
  <si>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</si>
  <si>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</si>
  <si>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</si>
  <si>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</si>
  <si>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</si>
  <si>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</si>
  <si>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</si>
  <si>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</si>
  <si>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</si>
  <si>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</si>
  <si>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</si>
  <si>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</si>
  <si>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</si>
  <si>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</si>
  <si>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</si>
  <si>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</si>
  <si>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</si>
  <si>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</si>
  <si>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</si>
  <si>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</si>
  <si>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</si>
  <si>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</si>
  <si>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</si>
  <si>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</si>
  <si>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</si>
  <si>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</si>
  <si>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</si>
  <si>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</si>
  <si>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</si>
  <si>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</si>
  <si>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</si>
  <si>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</si>
  <si>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</si>
  <si>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</si>
  <si>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</si>
  <si>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</si>
  <si>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</si>
  <si>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</si>
  <si>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</si>
  <si>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</si>
  <si>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</si>
  <si>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</si>
  <si>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</si>
  <si>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</si>
  <si>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</si>
  <si>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</si>
  <si>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</si>
  <si>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</si>
  <si>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</si>
  <si>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</si>
  <si>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</si>
  <si>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</si>
  <si>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</si>
  <si>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</si>
  <si>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</si>
  <si>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</si>
  <si>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</si>
  <si>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</si>
  <si>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</si>
  <si>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</si>
  <si>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</si>
  <si>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</si>
  <si>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</si>
  <si>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</si>
  <si>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</si>
  <si>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</si>
  <si>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</si>
  <si>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</si>
  <si>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</si>
  <si>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</si>
  <si>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</si>
  <si>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</si>
  <si>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</si>
  <si>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</si>
  <si>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</si>
  <si>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</si>
  <si>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</si>
  <si>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</si>
  <si>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</si>
  <si>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</si>
  <si>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</si>
  <si>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</si>
  <si>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</si>
  <si>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</si>
  <si>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</si>
  <si>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</si>
  <si>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</si>
  <si>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</si>
  <si>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</si>
  <si>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</si>
  <si>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</si>
  <si>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</si>
  <si>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</si>
  <si>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</si>
  <si>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</si>
  <si>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</si>
  <si>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</si>
  <si>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</si>
  <si>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</si>
  <si>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</si>
  <si>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</si>
  <si>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</si>
  <si>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</si>
  <si>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</si>
  <si>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</si>
  <si>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</si>
  <si>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</si>
  <si>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</si>
  <si>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</si>
  <si>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</si>
  <si>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</si>
  <si>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</si>
  <si>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</si>
  <si>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</si>
  <si>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</si>
  <si>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</si>
  <si>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</si>
  <si>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</si>
  <si>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</si>
  <si>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</si>
  <si>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</si>
  <si>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</si>
  <si>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</si>
  <si>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</si>
  <si>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</si>
  <si>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</si>
  <si>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</si>
  <si>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</si>
  <si>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</si>
  <si>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</si>
  <si>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</si>
  <si>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</si>
  <si>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</si>
  <si>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</si>
  <si>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</si>
  <si>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</si>
  <si>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</si>
  <si>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</si>
  <si>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</si>
  <si>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</si>
  <si>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</si>
  <si>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</si>
  <si>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</si>
  <si>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</si>
  <si>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</si>
  <si>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</si>
  <si>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</si>
  <si>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</si>
  <si>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</si>
  <si>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</si>
  <si>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</si>
  <si>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</si>
  <si>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</si>
  <si>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</si>
  <si>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</si>
  <si>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</si>
  <si>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</si>
  <si>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</si>
  <si>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</si>
  <si>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</si>
  <si>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</si>
  <si>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</si>
  <si>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</si>
  <si>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</si>
  <si>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</si>
  <si>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</si>
  <si>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</si>
  <si>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</si>
  <si>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</si>
  <si>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</si>
  <si>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</si>
  <si>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</si>
  <si>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</si>
  <si>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</si>
  <si>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</si>
  <si>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</si>
  <si>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</si>
  <si>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</si>
  <si>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</si>
  <si>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</si>
  <si>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</si>
  <si>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</si>
  <si>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</si>
  <si>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</si>
  <si>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</si>
  <si>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</si>
  <si>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</si>
  <si>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</si>
  <si>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</si>
  <si>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</si>
  <si>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</si>
  <si>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</si>
  <si>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</si>
  <si>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</si>
  <si>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</si>
  <si>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</si>
  <si>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</si>
  <si>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</si>
  <si>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</si>
  <si>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</si>
  <si>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</si>
  <si>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</si>
  <si>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</si>
  <si>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</si>
  <si>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</si>
  <si>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</si>
  <si>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</si>
  <si>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</si>
  <si>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</si>
  <si>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</si>
  <si>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</si>
  <si>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</si>
  <si>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</si>
  <si>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</si>
  <si>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</si>
  <si>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</si>
  <si>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</si>
  <si>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</si>
  <si>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</si>
  <si>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</si>
  <si>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</si>
  <si>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</si>
  <si>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</si>
  <si>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</si>
  <si>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</si>
  <si>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</si>
  <si>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</si>
  <si>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</si>
  <si>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</si>
  <si>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</si>
  <si>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</si>
  <si>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</si>
  <si>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</si>
  <si>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</si>
  <si>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</si>
  <si>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</si>
  <si>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</si>
  <si>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</si>
  <si>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</si>
  <si>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</si>
  <si>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</si>
  <si>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</si>
  <si>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</si>
  <si>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</si>
  <si>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</si>
  <si>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</si>
  <si>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</si>
  <si>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</si>
  <si>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</si>
  <si>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</si>
  <si>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</si>
  <si>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</si>
  <si>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</si>
  <si>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</si>
  <si>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</si>
  <si>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</si>
  <si>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</si>
  <si>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</si>
  <si>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</si>
  <si>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</si>
  <si>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</si>
  <si>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</si>
  <si>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</si>
  <si>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</si>
  <si>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</si>
  <si>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</si>
  <si>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</si>
  <si>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</si>
  <si>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</si>
  <si>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</si>
  <si>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</si>
  <si>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</si>
  <si>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</si>
  <si>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</si>
  <si>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</si>
  <si>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</si>
  <si>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</si>
  <si>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</si>
  <si>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</si>
  <si>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</si>
  <si>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</si>
  <si>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</si>
  <si>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</si>
  <si>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</si>
  <si>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</si>
  <si>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</si>
  <si>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</si>
  <si>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</si>
  <si>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</si>
  <si>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</si>
  <si>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</si>
  <si>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</si>
  <si>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</si>
  <si>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</si>
  <si>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</si>
  <si>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</si>
  <si>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</si>
  <si>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</si>
  <si>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</si>
  <si>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</si>
  <si>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</si>
  <si>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</si>
  <si>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</si>
  <si>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</si>
  <si>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</si>
  <si>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</si>
  <si>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</si>
  <si>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</si>
  <si>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</si>
  <si>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</si>
  <si>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</si>
  <si>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</si>
  <si>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</si>
  <si>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</si>
  <si>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</si>
  <si>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</si>
  <si>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</si>
  <si>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</si>
  <si>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</si>
  <si>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</si>
  <si>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</si>
  <si>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</si>
  <si>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</si>
  <si>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</si>
  <si>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</si>
  <si>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</si>
  <si>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</si>
  <si>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</si>
  <si>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</si>
  <si>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</si>
  <si>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</si>
  <si>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</si>
  <si>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</si>
  <si>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</si>
  <si>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</si>
  <si>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</si>
  <si>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</si>
  <si>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</si>
  <si>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</si>
  <si>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</si>
  <si>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</si>
  <si>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</si>
  <si>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</si>
  <si>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</si>
  <si>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</si>
  <si>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</si>
  <si>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</si>
  <si>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</si>
  <si>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</si>
  <si>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</si>
  <si>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</si>
  <si>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</si>
  <si>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</si>
  <si>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</si>
  <si>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</si>
  <si>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</si>
  <si>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</si>
  <si>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</si>
  <si>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</si>
  <si>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</si>
  <si>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</si>
  <si>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</si>
  <si>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</si>
  <si>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</si>
  <si>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</si>
  <si>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</si>
  <si>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</si>
  <si>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</si>
  <si>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</si>
  <si>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</si>
  <si>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</si>
  <si>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</si>
  <si>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</si>
  <si>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</si>
  <si>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</si>
  <si>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</si>
  <si>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</si>
  <si>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</si>
  <si>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</si>
  <si>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</si>
  <si>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</si>
  <si>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</si>
  <si>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</si>
  <si>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</si>
  <si>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</si>
  <si>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</si>
  <si>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</si>
  <si>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</si>
  <si>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</si>
  <si>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</si>
  <si>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</si>
  <si>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</si>
  <si>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</si>
  <si>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</si>
  <si>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</si>
  <si>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</si>
  <si>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</si>
  <si>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</si>
  <si>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</si>
  <si>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</si>
  <si>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</si>
  <si>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</si>
  <si>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</si>
  <si>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</si>
  <si>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</si>
  <si>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</si>
  <si>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</si>
  <si>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</si>
  <si>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</si>
  <si>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</si>
  <si>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</si>
  <si>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</si>
  <si>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</si>
  <si>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</si>
  <si>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</si>
  <si>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</si>
  <si>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</si>
  <si>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</si>
  <si>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</si>
  <si>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</si>
  <si>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</si>
  <si>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</si>
  <si>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</si>
  <si>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</si>
  <si>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</si>
  <si>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</si>
  <si>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</si>
  <si>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</si>
  <si>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</si>
  <si>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</si>
  <si>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</si>
  <si>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</si>
  <si>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</si>
  <si>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</si>
  <si>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</si>
  <si>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</si>
  <si>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</si>
  <si>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</si>
  <si>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</si>
  <si>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</si>
  <si>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</si>
  <si>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</si>
  <si>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</si>
  <si>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</si>
  <si>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</si>
  <si>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</si>
  <si>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</si>
  <si>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</si>
  <si>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</si>
  <si>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</si>
  <si>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</si>
  <si>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</si>
  <si>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</si>
  <si>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</si>
  <si>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</si>
  <si>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</si>
  <si>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</si>
  <si>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</si>
  <si>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</si>
  <si>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</si>
  <si>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</si>
  <si>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</si>
  <si>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</si>
  <si>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</si>
  <si>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</si>
  <si>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</si>
  <si>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</si>
  <si>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</si>
  <si>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</si>
  <si>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</si>
  <si>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</si>
  <si>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</si>
  <si>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</si>
  <si>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</si>
  <si>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</si>
  <si>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</si>
  <si>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</si>
  <si>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</si>
  <si>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</si>
  <si>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</si>
  <si>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</si>
  <si>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</si>
  <si>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</si>
  <si>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</si>
  <si>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</si>
  <si>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</si>
  <si>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</si>
  <si>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</si>
  <si>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</si>
  <si>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</si>
  <si>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</si>
  <si>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</si>
  <si>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</si>
  <si>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</si>
  <si>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</si>
  <si>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</si>
  <si>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</si>
  <si>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</si>
  <si>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</si>
  <si>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</si>
  <si>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</si>
  <si>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</si>
  <si>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</si>
  <si>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</si>
  <si>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</si>
  <si>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</si>
  <si>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</si>
  <si>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</si>
  <si>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</si>
  <si>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</si>
  <si>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</si>
  <si>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</si>
  <si>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</si>
  <si>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</si>
  <si>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</si>
  <si>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</si>
  <si>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</si>
  <si>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</si>
  <si>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</si>
  <si>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</si>
  <si>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</si>
  <si>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</si>
  <si>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</si>
  <si>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</si>
  <si>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</si>
  <si>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</si>
  <si>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</si>
  <si>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</si>
  <si>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</si>
  <si>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</si>
  <si>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</si>
  <si>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</si>
  <si>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</si>
  <si>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</si>
  <si>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</si>
  <si>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</si>
  <si>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</si>
  <si>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</si>
  <si>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</si>
  <si>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</si>
  <si>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</si>
  <si>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</si>
  <si>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</si>
  <si>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</si>
  <si>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</si>
  <si>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</si>
  <si>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</si>
  <si>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</si>
  <si>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</si>
  <si>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</si>
  <si>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</si>
  <si>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</si>
  <si>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</si>
  <si>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</si>
  <si>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</si>
  <si>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</si>
  <si>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</si>
  <si>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</si>
  <si>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</si>
  <si>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</si>
  <si>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</si>
  <si>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</si>
  <si>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</si>
  <si>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</si>
  <si>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</si>
  <si>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</si>
  <si>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</si>
  <si>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</si>
  <si>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</si>
  <si>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</si>
  <si>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</si>
  <si>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</si>
  <si>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</si>
  <si>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</si>
  <si>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</si>
  <si>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</si>
  <si>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</si>
  <si>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</si>
  <si>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</si>
  <si>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</si>
  <si>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</si>
  <si>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</si>
  <si>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</si>
  <si>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</si>
  <si>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</si>
  <si>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</si>
  <si>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</si>
  <si>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</si>
  <si>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</si>
  <si>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</si>
  <si>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</si>
  <si>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</si>
  <si>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</si>
  <si>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</si>
  <si>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</si>
  <si>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</si>
  <si>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</si>
  <si>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</si>
  <si>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</si>
  <si>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</si>
  <si>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</si>
  <si>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</si>
  <si>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</si>
  <si>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</si>
  <si>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</si>
  <si>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</si>
  <si>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</si>
  <si>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</si>
  <si>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</si>
  <si>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</si>
  <si>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</si>
  <si>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</si>
  <si>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</si>
  <si>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</si>
  <si>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</si>
  <si>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</si>
  <si>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</si>
  <si>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</si>
  <si>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</si>
  <si>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</si>
  <si>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</si>
  <si>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</si>
  <si>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</si>
  <si>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</si>
  <si>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</si>
  <si>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</si>
  <si>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</si>
  <si>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</si>
  <si>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</si>
  <si>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</si>
  <si>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</si>
  <si>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</si>
  <si>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</si>
  <si>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</si>
  <si>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</si>
  <si>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</si>
  <si>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</si>
  <si>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</si>
  <si>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</si>
  <si>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</si>
  <si>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</si>
  <si>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</si>
  <si>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</si>
  <si>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</si>
  <si>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</si>
  <si>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</si>
  <si>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</si>
  <si>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</si>
  <si>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</si>
  <si>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</si>
  <si>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</si>
  <si>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</si>
  <si>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</si>
  <si>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</si>
  <si>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</si>
  <si>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</si>
  <si>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</si>
  <si>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</si>
  <si>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</si>
  <si>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</si>
  <si>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</si>
  <si>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</si>
  <si>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</si>
  <si>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</si>
  <si>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</si>
  <si>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</si>
  <si>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</si>
  <si>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</si>
  <si>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</si>
  <si>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</si>
  <si>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</si>
  <si>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</si>
  <si>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</si>
  <si>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</si>
  <si>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</si>
  <si>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</si>
  <si>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</si>
  <si>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</si>
  <si>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</si>
  <si>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</si>
  <si>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</si>
  <si>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</si>
  <si>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</si>
  <si>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</si>
  <si>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</si>
  <si>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</si>
  <si>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</si>
  <si>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</si>
  <si>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</si>
  <si>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</si>
  <si>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</si>
  <si>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</si>
  <si>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</si>
  <si>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</si>
  <si>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</si>
  <si>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</si>
  <si>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</si>
  <si>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</si>
  <si>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</si>
  <si>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</si>
  <si>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</si>
  <si>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</si>
  <si>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</si>
  <si>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</si>
  <si>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</si>
  <si>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</si>
  <si>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</si>
  <si>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</si>
  <si>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</si>
  <si>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</si>
  <si>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</si>
  <si>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</si>
  <si>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</si>
  <si>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</si>
  <si>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</si>
  <si>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</si>
  <si>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</si>
  <si>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</si>
  <si>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</si>
  <si>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</si>
  <si>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</si>
  <si>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</si>
  <si>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</si>
  <si>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</si>
  <si>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</si>
  <si>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</si>
  <si>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</si>
  <si>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</si>
  <si>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</si>
  <si>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</si>
  <si>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</si>
  <si>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</si>
  <si>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</si>
  <si>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</si>
  <si>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</si>
  <si>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</si>
  <si>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</si>
  <si>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</si>
  <si>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</si>
  <si>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</si>
  <si>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</si>
  <si>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</si>
  <si>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</si>
  <si>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</si>
  <si>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</si>
  <si>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</si>
  <si>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</si>
  <si>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</si>
  <si>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</si>
  <si>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</si>
  <si>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</si>
  <si>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</si>
  <si>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</si>
  <si>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</si>
  <si>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</si>
  <si>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</si>
  <si>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</si>
  <si>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</si>
  <si>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</si>
  <si>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</si>
  <si>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</si>
  <si>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</si>
  <si>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</si>
  <si>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</si>
  <si>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</si>
  <si>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</si>
  <si>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</si>
  <si>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</si>
  <si>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</si>
  <si>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</si>
  <si>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</si>
  <si>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</si>
  <si>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</si>
  <si>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</si>
  <si>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</si>
  <si>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</si>
  <si>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</si>
  <si>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</si>
  <si>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</si>
  <si>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</si>
  <si>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</si>
  <si>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</si>
  <si>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</si>
  <si>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</si>
  <si>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</si>
  <si>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</si>
  <si>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</si>
  <si>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</si>
  <si>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</si>
  <si>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</si>
  <si>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</si>
  <si>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</si>
  <si>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</si>
  <si>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</si>
  <si>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</si>
  <si>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</si>
  <si>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</si>
  <si>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</si>
  <si>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</si>
  <si>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</si>
  <si>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</si>
  <si>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</si>
  <si>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</si>
  <si>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</si>
  <si>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</si>
  <si>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</si>
  <si>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</si>
  <si>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</si>
  <si>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</si>
  <si>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</si>
  <si>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</si>
  <si>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</si>
  <si>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</si>
  <si>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</si>
  <si>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</si>
  <si>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</si>
  <si>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</si>
  <si>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</si>
  <si>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</si>
  <si>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</si>
  <si>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</si>
  <si>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</si>
  <si>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</si>
  <si>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</si>
  <si>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</si>
  <si>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</si>
  <si>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</si>
  <si>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</si>
  <si>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</si>
  <si>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</si>
  <si>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</si>
  <si>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</si>
  <si>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</si>
  <si>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</si>
  <si>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</si>
  <si>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</si>
  <si>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</si>
  <si>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</si>
  <si>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</si>
  <si>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</si>
  <si>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</si>
  <si>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</si>
  <si>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</si>
  <si>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</si>
  <si>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</si>
  <si>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</si>
  <si>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</si>
  <si>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</si>
  <si>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</si>
  <si>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</si>
  <si>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</si>
  <si>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</si>
  <si>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</si>
  <si>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</si>
  <si>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</si>
  <si>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</si>
  <si>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</si>
  <si>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</si>
  <si>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</si>
  <si>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</si>
  <si>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</si>
  <si>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</si>
  <si>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</si>
  <si>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</si>
  <si>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</si>
  <si>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</si>
  <si>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</si>
  <si>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</si>
  <si>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</si>
  <si>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</si>
  <si>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</si>
  <si>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</si>
  <si>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</si>
  <si>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</si>
  <si>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</si>
  <si>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</si>
  <si>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</si>
  <si>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</si>
  <si>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</si>
  <si>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</si>
  <si>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</si>
  <si>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</si>
  <si>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</si>
  <si>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</si>
  <si>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</si>
  <si>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</si>
  <si>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</si>
  <si>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</si>
  <si>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</si>
  <si>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</si>
  <si>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</si>
  <si>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</si>
  <si>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</si>
  <si>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</si>
  <si>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</si>
  <si>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</si>
  <si>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</si>
  <si>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</si>
  <si>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</si>
  <si>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</si>
  <si>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</si>
  <si>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</si>
  <si>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</si>
  <si>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</si>
  <si>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</si>
  <si>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</si>
  <si>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</si>
  <si>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</si>
  <si>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</si>
  <si>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</si>
  <si>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</si>
  <si>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</si>
  <si>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</si>
  <si>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</si>
  <si>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</si>
  <si>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</si>
  <si>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</si>
  <si>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</si>
  <si>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</si>
  <si>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</si>
  <si>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</si>
  <si>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</si>
  <si>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</si>
  <si>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</si>
  <si>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</si>
  <si>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</si>
  <si>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</si>
  <si>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</si>
  <si>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</si>
  <si>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</si>
  <si>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</si>
  <si>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</si>
  <si>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</si>
  <si>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</si>
  <si>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</si>
  <si>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</si>
  <si>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</si>
  <si>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</si>
  <si>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</si>
  <si>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</si>
  <si>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</si>
  <si>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</si>
  <si>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</si>
  <si>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</si>
  <si>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</si>
  <si>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</si>
  <si>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</si>
  <si>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</si>
  <si>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</si>
  <si>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</si>
  <si>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</si>
  <si>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</si>
  <si>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</si>
  <si>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</si>
  <si>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</si>
  <si>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</si>
  <si>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</si>
  <si>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</si>
  <si>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</si>
  <si>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</si>
  <si>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</si>
  <si>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</si>
  <si>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</si>
  <si>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</si>
  <si>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</si>
  <si>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</si>
  <si>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</si>
  <si>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</si>
  <si>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</si>
  <si>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</si>
  <si>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</si>
  <si>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</si>
  <si>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</si>
  <si>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</si>
  <si>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</si>
  <si>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</si>
  <si>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</si>
  <si>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</si>
  <si>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</si>
  <si>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</si>
  <si>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</si>
  <si>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</si>
  <si>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</si>
  <si>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</si>
  <si>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</si>
  <si>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</si>
  <si>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</si>
  <si>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</si>
  <si>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</si>
  <si>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</si>
  <si>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</si>
  <si>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</si>
  <si>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</si>
  <si>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</si>
  <si>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</si>
  <si>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</si>
  <si>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</si>
  <si>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</si>
  <si>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</si>
  <si>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</si>
  <si>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</si>
  <si>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</si>
  <si>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</si>
  <si>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</si>
  <si>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</si>
  <si>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</si>
  <si>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</si>
  <si>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</si>
  <si>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</si>
  <si>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</si>
  <si>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</si>
  <si>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</si>
  <si>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</si>
  <si>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</si>
  <si>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</si>
  <si>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</si>
  <si>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</si>
  <si>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</si>
  <si>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</si>
  <si>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</si>
  <si>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</si>
  <si>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</si>
  <si>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</si>
  <si>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</si>
  <si>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</si>
  <si>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</si>
  <si>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</si>
  <si>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</si>
  <si>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</si>
  <si>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</si>
  <si>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</si>
  <si>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</si>
  <si>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</si>
  <si>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</si>
  <si>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</si>
  <si>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</si>
  <si>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</si>
  <si>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</si>
  <si>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</si>
  <si>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</si>
  <si>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</si>
  <si>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</si>
  <si>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</si>
  <si>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</si>
  <si>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</si>
  <si>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</si>
  <si>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</si>
  <si>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</si>
  <si>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</si>
  <si>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</si>
  <si>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</si>
  <si>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</si>
  <si>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</si>
  <si>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</si>
  <si>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</si>
  <si>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</si>
  <si>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</si>
  <si>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</si>
  <si>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</si>
  <si>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</si>
  <si>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</si>
  <si>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</si>
  <si>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</si>
  <si>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</si>
  <si>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</si>
  <si>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</si>
  <si>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</si>
  <si>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</si>
  <si>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</si>
  <si>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</si>
  <si>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</si>
  <si>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</si>
  <si>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</si>
  <si>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</si>
  <si>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</si>
  <si>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</si>
  <si>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</si>
  <si>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</si>
  <si>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</si>
  <si>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</si>
  <si>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</si>
  <si>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</si>
  <si>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</si>
  <si>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</si>
  <si>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</si>
  <si>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</si>
  <si>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</si>
  <si>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</si>
  <si>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</si>
  <si>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</si>
  <si>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</si>
  <si>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</si>
  <si>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</si>
  <si>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</si>
  <si>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</si>
  <si>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</si>
  <si>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</si>
  <si>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</si>
  <si>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</si>
  <si>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</si>
  <si>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</si>
  <si>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</si>
  <si>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</si>
  <si>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</si>
  <si>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</si>
  <si>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</si>
  <si>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</si>
  <si>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</si>
  <si>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</si>
  <si>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</si>
  <si>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</si>
  <si>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</si>
  <si>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</si>
  <si>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</si>
  <si>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</si>
  <si>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</si>
  <si>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</si>
  <si>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</si>
  <si>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</si>
  <si>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</si>
  <si>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</si>
  <si>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</si>
  <si>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</si>
  <si>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</si>
  <si>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</si>
  <si>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</si>
  <si>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</si>
  <si>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</si>
  <si>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</si>
  <si>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</si>
  <si>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</si>
  <si>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</si>
  <si>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</si>
  <si>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</si>
  <si>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</si>
  <si>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</si>
  <si>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</si>
  <si>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</si>
  <si>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</si>
  <si>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</si>
  <si>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</si>
  <si>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</si>
  <si>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</si>
  <si>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</si>
  <si>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</si>
  <si>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</si>
  <si>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</si>
  <si>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</si>
  <si>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</si>
  <si>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</si>
  <si>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</si>
  <si>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</si>
  <si>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</si>
  <si>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</si>
  <si>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</si>
  <si>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</si>
  <si>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</si>
  <si>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</si>
  <si>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</si>
  <si>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</si>
  <si>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</si>
  <si>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</si>
  <si>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</si>
  <si>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</si>
  <si>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</si>
  <si>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</si>
  <si>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</si>
  <si>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</si>
  <si>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</si>
  <si>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</si>
  <si>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</si>
  <si>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</si>
  <si>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</si>
  <si>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</si>
  <si>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</si>
  <si>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</si>
  <si>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</si>
  <si>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</si>
  <si>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</si>
  <si>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</si>
  <si>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</si>
  <si>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</si>
  <si>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</si>
  <si>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</si>
  <si>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</si>
  <si>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</si>
  <si>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</si>
  <si>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</si>
  <si>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</si>
  <si>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</si>
  <si>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</si>
  <si>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</si>
  <si>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</si>
  <si>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</si>
  <si>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</si>
  <si>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</si>
  <si>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</si>
  <si>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</si>
  <si>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</si>
  <si>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</si>
  <si>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</si>
  <si>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</si>
  <si>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</si>
  <si>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</si>
  <si>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</si>
  <si>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</si>
  <si>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</si>
  <si>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</si>
  <si>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</si>
  <si>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</si>
  <si>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</si>
  <si>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</si>
  <si>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</si>
  <si>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</si>
  <si>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</si>
  <si>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</si>
  <si>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</si>
  <si>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</si>
  <si>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</si>
  <si>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</si>
  <si>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</si>
  <si>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</si>
  <si>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</si>
  <si>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</si>
  <si>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</si>
  <si>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</si>
  <si>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</si>
  <si>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</si>
  <si>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</si>
  <si>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</si>
  <si>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</si>
  <si>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</si>
  <si>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</si>
  <si>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</si>
  <si>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</si>
  <si>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</si>
  <si>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</si>
  <si>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</si>
  <si>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</si>
  <si>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</si>
  <si>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</si>
  <si>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</si>
  <si>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</si>
  <si>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</si>
  <si>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</si>
  <si>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</si>
  <si>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</si>
  <si>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</si>
  <si>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</si>
  <si>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</si>
  <si>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</si>
  <si>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</si>
  <si>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</si>
  <si>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</si>
  <si>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</si>
  <si>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</si>
  <si>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</si>
  <si>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</si>
  <si>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</si>
  <si>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</si>
  <si>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</si>
  <si>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</si>
  <si>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</si>
  <si>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</si>
  <si>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</si>
  <si>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</si>
  <si>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</si>
  <si>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</si>
  <si>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</si>
  <si>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</si>
  <si>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</si>
  <si>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</si>
  <si>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</si>
  <si>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</si>
  <si>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</si>
  <si>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</si>
  <si>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</si>
  <si>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</si>
  <si>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</si>
  <si>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</si>
  <si>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</si>
  <si>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</si>
  <si>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</si>
  <si>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</si>
  <si>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</si>
  <si>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</si>
  <si>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</si>
  <si>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</si>
  <si>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</si>
  <si>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</si>
  <si>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</si>
  <si>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</si>
  <si>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</si>
  <si>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</si>
  <si>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</si>
  <si>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</si>
  <si>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</si>
  <si>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</si>
  <si>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</si>
  <si>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</si>
  <si>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</si>
  <si>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</si>
  <si>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</si>
  <si>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</si>
  <si>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</si>
  <si>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</si>
  <si>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</si>
  <si>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</si>
  <si>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</si>
  <si>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</si>
  <si>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</si>
  <si>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</si>
  <si>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</si>
  <si>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</si>
  <si>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</si>
  <si>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</si>
  <si>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</si>
  <si>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</si>
  <si>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</si>
  <si>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</si>
  <si>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</si>
  <si>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</si>
  <si>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</si>
  <si>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</si>
  <si>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</si>
  <si>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</si>
  <si>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</si>
  <si>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</si>
  <si>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</si>
  <si>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</si>
  <si>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</si>
  <si>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</si>
  <si>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</si>
  <si>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</si>
  <si>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</si>
  <si>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</si>
  <si>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</si>
  <si>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</si>
  <si>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</si>
  <si>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</si>
  <si>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</si>
  <si>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</si>
  <si>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</si>
  <si>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</si>
  <si>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</si>
  <si>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</si>
  <si>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</si>
  <si>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</si>
  <si>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</si>
  <si>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</si>
  <si>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</si>
  <si>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</si>
  <si>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</si>
  <si>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</si>
  <si>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</si>
  <si>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</si>
  <si>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</si>
  <si>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</si>
  <si>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</si>
  <si>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</si>
  <si>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</si>
  <si>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</si>
  <si>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</si>
  <si>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</si>
  <si>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</si>
  <si>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</si>
  <si>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</si>
  <si>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</si>
  <si>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</si>
  <si>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</si>
  <si>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</si>
  <si>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</si>
  <si>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</si>
  <si>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</si>
  <si>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</si>
  <si>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</si>
  <si>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</si>
  <si>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</si>
  <si>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</si>
  <si>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</si>
  <si>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</si>
  <si>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</si>
  <si>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</si>
  <si>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</si>
  <si>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</si>
  <si>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</si>
  <si>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</si>
  <si>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</si>
  <si>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</si>
  <si>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</si>
  <si>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</si>
  <si>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</si>
  <si>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</si>
  <si>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</si>
  <si>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</si>
  <si>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</si>
  <si>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</si>
  <si>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</si>
  <si>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</si>
  <si>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</si>
  <si>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</si>
  <si>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</si>
  <si>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</si>
  <si>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</si>
  <si>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</si>
  <si>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</si>
  <si>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</si>
  <si>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</si>
  <si>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</si>
  <si>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</si>
  <si>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</si>
  <si>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</si>
  <si>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</si>
  <si>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</si>
  <si>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</si>
  <si>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</si>
  <si>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</si>
  <si>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</si>
  <si>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</si>
  <si>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</si>
  <si>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</si>
  <si>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</si>
  <si>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</si>
  <si>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</si>
  <si>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</si>
  <si>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</si>
  <si>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</si>
  <si>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</si>
  <si>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</si>
  <si>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</si>
  <si>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</si>
  <si>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</si>
  <si>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</si>
  <si>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</si>
  <si>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</si>
  <si>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</si>
  <si>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</si>
  <si>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</si>
  <si>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</si>
  <si>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</si>
  <si>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</si>
  <si>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</si>
  <si>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</si>
  <si>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</si>
  <si>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</si>
  <si>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</si>
  <si>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</si>
  <si>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</si>
  <si>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</si>
  <si>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</si>
  <si>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</si>
  <si>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</si>
  <si>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</si>
  <si>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</si>
  <si>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</si>
  <si>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</si>
  <si>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</si>
  <si>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</si>
  <si>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</si>
  <si>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</si>
  <si>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</si>
  <si>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</si>
  <si>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</si>
  <si>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</si>
  <si>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</si>
  <si>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</si>
  <si>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</si>
  <si>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</si>
  <si>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</si>
  <si>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</si>
  <si>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</si>
  <si>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</si>
  <si>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</si>
  <si>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</si>
  <si>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</si>
  <si>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</si>
  <si>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</si>
  <si>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</si>
  <si>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</si>
  <si>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</si>
  <si>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</si>
  <si>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</si>
  <si>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</si>
  <si>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</si>
  <si>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</si>
  <si>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</si>
  <si>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</si>
  <si>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</si>
  <si>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</si>
  <si>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</si>
  <si>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</si>
  <si>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</si>
  <si>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</si>
  <si>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</si>
  <si>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</si>
  <si>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</si>
  <si>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</si>
  <si>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</si>
  <si>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</si>
  <si>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</si>
  <si>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</si>
  <si>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</si>
  <si>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</si>
  <si>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</si>
  <si>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</si>
  <si>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</si>
  <si>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</si>
  <si>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</si>
  <si>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</si>
  <si>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</si>
  <si>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</si>
  <si>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</si>
  <si>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</si>
  <si>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</si>
  <si>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</si>
  <si>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</si>
  <si>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</si>
  <si>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</si>
  <si>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</si>
  <si>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</si>
  <si>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</si>
  <si>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</si>
  <si>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</si>
  <si>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</si>
  <si>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</si>
  <si>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</si>
  <si>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</si>
  <si>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</si>
  <si>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</si>
  <si>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</si>
  <si>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</si>
  <si>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</si>
  <si>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</si>
  <si>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</si>
  <si>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</si>
  <si>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</si>
  <si>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</si>
  <si>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</si>
  <si>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</si>
  <si>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</si>
  <si>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</si>
  <si>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</si>
  <si>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</si>
  <si>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</si>
  <si>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</si>
  <si>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</si>
  <si>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</si>
  <si>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</si>
  <si>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</si>
  <si>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</si>
  <si>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</si>
  <si>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</si>
  <si>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</si>
  <si>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</si>
  <si>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</si>
  <si>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</si>
  <si>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</si>
  <si>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</si>
  <si>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</si>
  <si>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</si>
  <si>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</si>
  <si>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</si>
  <si>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</si>
  <si>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</si>
  <si>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</si>
  <si>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</si>
  <si>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</si>
  <si>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</si>
  <si>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</si>
  <si>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</si>
  <si>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</si>
  <si>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</si>
  <si>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</si>
  <si>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</si>
  <si>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</si>
  <si>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</si>
  <si>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</si>
  <si>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</si>
  <si>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</si>
  <si>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</si>
  <si>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</si>
  <si>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</si>
  <si>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</si>
  <si>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</si>
  <si>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</si>
  <si>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</si>
  <si>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</si>
  <si>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</si>
  <si>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</si>
  <si>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</si>
  <si>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</si>
  <si>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</si>
  <si>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</si>
  <si>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</si>
  <si>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</si>
  <si>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</si>
  <si>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</si>
  <si>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</si>
  <si>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</si>
  <si>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</si>
  <si>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</si>
  <si>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</si>
  <si>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</si>
  <si>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</si>
  <si>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</si>
  <si>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</si>
  <si>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</si>
  <si>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</si>
  <si>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</si>
  <si>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</si>
  <si>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</si>
  <si>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</si>
  <si>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</si>
  <si>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</si>
  <si>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</si>
  <si>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</si>
  <si>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</si>
  <si>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</si>
  <si>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</si>
  <si>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</si>
  <si>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</si>
  <si>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</si>
  <si>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</si>
  <si>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</si>
  <si>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</si>
  <si>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</si>
  <si>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</si>
  <si>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</si>
  <si>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</si>
  <si>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</si>
  <si>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</si>
  <si>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</si>
  <si>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</si>
  <si>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</si>
  <si>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</si>
  <si>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</si>
  <si>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</si>
  <si>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</si>
  <si>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</si>
  <si>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</si>
  <si>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</si>
  <si>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</si>
  <si>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</si>
  <si>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</si>
  <si>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</si>
  <si>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</si>
  <si>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</si>
  <si>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</si>
  <si>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</si>
  <si>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</si>
  <si>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</si>
  <si>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</si>
  <si>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</si>
  <si>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</si>
  <si>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</si>
  <si>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</si>
  <si>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</si>
  <si>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</si>
  <si>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</si>
  <si>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</si>
  <si>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</si>
  <si>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</si>
  <si>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</si>
  <si>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</si>
  <si>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</si>
  <si>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</si>
  <si>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</si>
  <si>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</si>
  <si>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</si>
  <si>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</si>
  <si>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</si>
  <si>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</si>
  <si>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</si>
  <si>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</si>
  <si>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</si>
  <si>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</si>
  <si>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</si>
  <si>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</si>
  <si>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</si>
  <si>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</si>
  <si>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</si>
  <si>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</si>
  <si>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</si>
  <si>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</si>
  <si>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</si>
  <si>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</si>
  <si>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</si>
  <si>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</si>
  <si>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</si>
  <si>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</si>
  <si>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</si>
  <si>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</si>
  <si>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</si>
  <si>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</si>
  <si>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</si>
  <si>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</si>
  <si>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</si>
  <si>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</si>
  <si>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</si>
  <si>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</si>
  <si>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</si>
  <si>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</si>
  <si>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</si>
  <si>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</si>
  <si>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</si>
  <si>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</si>
  <si>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</si>
  <si>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</si>
  <si>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</si>
  <si>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</si>
  <si>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</si>
  <si>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</si>
  <si>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</si>
  <si>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</si>
  <si>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</si>
  <si>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</si>
  <si>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</si>
  <si>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</si>
  <si>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</si>
  <si>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</si>
  <si>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</si>
  <si>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</si>
  <si>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</si>
  <si>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</si>
  <si>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</si>
  <si>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</si>
  <si>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</si>
  <si>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</si>
  <si>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</si>
  <si>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</si>
  <si>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</si>
  <si>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</si>
  <si>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</si>
  <si>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</si>
  <si>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</si>
  <si>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</si>
  <si>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</si>
  <si>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</si>
  <si>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</si>
  <si>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</si>
  <si>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</si>
  <si>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</si>
  <si>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</si>
  <si>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</si>
  <si>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</si>
  <si>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</si>
  <si>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</si>
  <si>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</si>
  <si>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</si>
  <si>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</si>
  <si>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</si>
  <si>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</si>
  <si>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</si>
  <si>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</si>
  <si>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</si>
  <si>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</si>
  <si>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</si>
  <si>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</si>
  <si>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</si>
  <si>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</si>
  <si>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</si>
  <si>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</si>
  <si>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</si>
  <si>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</si>
  <si>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</si>
  <si>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</si>
  <si>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</si>
  <si>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</si>
  <si>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</si>
  <si>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</si>
  <si>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</si>
  <si>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</si>
  <si>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</si>
  <si>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</si>
  <si>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</si>
  <si>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</si>
  <si>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</si>
  <si>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</si>
  <si>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</si>
  <si>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</si>
  <si>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</si>
  <si>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</si>
  <si>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</si>
  <si>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</si>
  <si>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</si>
  <si>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</si>
  <si>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</si>
  <si>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</si>
  <si>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</si>
  <si>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</si>
  <si>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</si>
  <si>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</si>
  <si>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</si>
  <si>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</si>
  <si>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</si>
  <si>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</si>
  <si>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</si>
  <si>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</si>
  <si>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</si>
  <si>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</si>
  <si>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</si>
  <si>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</si>
  <si>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</si>
  <si>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</si>
  <si>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</si>
  <si>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</si>
  <si>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</si>
  <si>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</si>
  <si>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</si>
  <si>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</si>
  <si>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</si>
  <si>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</si>
  <si>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</si>
  <si>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</si>
  <si>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</si>
  <si>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</si>
  <si>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</si>
  <si>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</si>
  <si>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</si>
  <si>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</si>
  <si>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</si>
  <si>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</si>
  <si>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</si>
  <si>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</si>
  <si>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</si>
  <si>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</si>
  <si>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</si>
  <si>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</si>
  <si>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</si>
  <si>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</si>
  <si>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</si>
  <si>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</si>
  <si>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</si>
  <si>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</si>
  <si>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</si>
  <si>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</si>
  <si>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</si>
  <si>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</si>
  <si>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</si>
  <si>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</si>
  <si>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</si>
  <si>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</si>
  <si>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</si>
  <si>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</si>
  <si>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</si>
  <si>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</si>
  <si>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</si>
  <si>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</si>
  <si>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</si>
  <si>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</si>
  <si>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</si>
  <si>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</si>
  <si>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</si>
  <si>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</si>
  <si>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</si>
  <si>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</si>
  <si>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</si>
  <si>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</si>
  <si>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</si>
  <si>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</si>
  <si>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</si>
  <si>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</si>
  <si>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</si>
  <si>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</si>
  <si>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</si>
  <si>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</si>
  <si>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</si>
  <si>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</si>
  <si>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</si>
  <si>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</si>
  <si>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</si>
  <si>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</si>
  <si>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</si>
  <si>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</si>
  <si>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</si>
  <si>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</si>
  <si>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</si>
  <si>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</si>
  <si>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</si>
  <si>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</si>
  <si>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</si>
  <si>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</si>
  <si>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</si>
  <si>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</si>
  <si>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</si>
  <si>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</si>
  <si>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</si>
  <si>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</si>
  <si>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</si>
  <si>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</si>
  <si>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</si>
  <si>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</si>
  <si>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</si>
  <si>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</si>
  <si>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</si>
  <si>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</si>
  <si>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</si>
  <si>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</si>
  <si>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</si>
  <si>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</si>
  <si>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</si>
  <si>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</si>
  <si>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</si>
  <si>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</si>
  <si>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</si>
  <si>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</si>
  <si>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</si>
  <si>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</si>
  <si>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</si>
  <si>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</si>
  <si>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</si>
  <si>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</si>
  <si>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</si>
  <si>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</si>
  <si>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</si>
  <si>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</si>
  <si>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</si>
  <si>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</si>
  <si>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</si>
  <si>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</si>
  <si>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</si>
  <si>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</si>
  <si>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</si>
  <si>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</si>
  <si>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</si>
  <si>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</si>
  <si>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</si>
  <si>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</si>
  <si>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</si>
  <si>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</si>
  <si>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</si>
  <si>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</si>
  <si>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</si>
  <si>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</si>
  <si>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</si>
  <si>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</si>
  <si>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</si>
  <si>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</si>
  <si>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</si>
  <si>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</si>
  <si>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</si>
  <si>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</si>
  <si>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</si>
  <si>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</si>
  <si>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</si>
  <si>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</si>
  <si>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</si>
  <si>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</si>
  <si>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</si>
  <si>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</si>
  <si>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</si>
  <si>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</si>
  <si>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</si>
  <si>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</si>
  <si>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</si>
  <si>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</si>
  <si>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</si>
  <si>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</si>
  <si>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</si>
  <si>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</si>
  <si>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</si>
  <si>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</si>
  <si>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</si>
  <si>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</si>
  <si>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</si>
  <si>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</si>
  <si>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</si>
  <si>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</si>
  <si>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</si>
  <si>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</si>
  <si>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</si>
  <si>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</si>
  <si>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</si>
  <si>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</si>
  <si>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</si>
  <si>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</si>
  <si>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</si>
  <si>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</si>
  <si>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</si>
  <si>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</si>
  <si>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</si>
  <si>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</si>
  <si>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</si>
  <si>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</si>
  <si>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</si>
  <si>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</si>
  <si>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</si>
  <si>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</si>
  <si>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</si>
  <si>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</si>
  <si>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</si>
  <si>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</si>
  <si>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</si>
  <si>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</si>
  <si>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</si>
  <si>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</si>
  <si>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</si>
  <si>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</si>
  <si>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</si>
  <si>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</si>
  <si>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</si>
  <si>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</si>
  <si>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</si>
  <si>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</si>
  <si>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</si>
  <si>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</si>
  <si>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</si>
  <si>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</si>
  <si>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</si>
  <si>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</si>
  <si>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</si>
  <si>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</si>
  <si>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</si>
  <si>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</si>
  <si>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</si>
  <si>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</si>
  <si>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</si>
  <si>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</si>
  <si>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</si>
  <si>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</si>
  <si>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</si>
  <si>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</si>
  <si>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</si>
  <si>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</si>
  <si>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</si>
  <si>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</si>
  <si>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</si>
  <si>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</si>
  <si>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</si>
  <si>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</si>
  <si>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</si>
  <si>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</si>
  <si>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</si>
  <si>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</si>
  <si>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</si>
  <si>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</si>
  <si>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</si>
  <si>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</si>
  <si>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</si>
  <si>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</si>
  <si>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</si>
  <si>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</si>
  <si>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</si>
  <si>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</si>
  <si>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</si>
  <si>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</si>
  <si>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</si>
  <si>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</si>
  <si>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</si>
  <si>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</si>
  <si>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</si>
  <si>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</si>
  <si>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</si>
  <si>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</si>
  <si>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</si>
  <si>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</si>
  <si>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</si>
  <si>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</si>
  <si>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</si>
  <si>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</si>
  <si>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</si>
  <si>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</si>
  <si>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</si>
  <si>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</si>
  <si>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</si>
  <si>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</si>
  <si>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</si>
  <si>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</si>
  <si>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</si>
  <si>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</si>
  <si>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</si>
  <si>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</si>
  <si>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</si>
  <si>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</si>
  <si>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</si>
  <si>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</si>
  <si>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</si>
  <si>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</si>
  <si>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</si>
  <si>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</si>
  <si>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</si>
  <si>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</si>
  <si>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</si>
  <si>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</si>
  <si>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</si>
  <si>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</si>
  <si>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</si>
  <si>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</si>
  <si>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</si>
  <si>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</si>
  <si>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</si>
  <si>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</si>
  <si>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</si>
  <si>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</si>
  <si>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</si>
  <si>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</si>
  <si>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</si>
  <si>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</si>
  <si>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</si>
  <si>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</si>
  <si>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</si>
  <si>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</si>
  <si>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</si>
  <si>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</si>
  <si>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</si>
  <si>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</si>
  <si>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</si>
  <si>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</si>
  <si>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</si>
  <si>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</si>
  <si>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</si>
  <si>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</si>
  <si>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</si>
  <si>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</si>
  <si>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</si>
  <si>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</si>
  <si>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</si>
  <si>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</si>
  <si>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</si>
  <si>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</si>
  <si>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</si>
  <si>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</si>
  <si>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</si>
  <si>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</si>
  <si>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</si>
  <si>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</si>
  <si>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</si>
  <si>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</si>
  <si>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</si>
  <si>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</si>
  <si>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</si>
  <si>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</si>
  <si>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</si>
  <si>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</si>
  <si>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</si>
  <si>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</si>
  <si>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</si>
  <si>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</si>
  <si>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</si>
  <si>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</si>
  <si>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</si>
  <si>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</si>
  <si>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</si>
  <si>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</si>
  <si>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</si>
  <si>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</si>
  <si>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</si>
  <si>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</si>
  <si>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</si>
  <si>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</si>
  <si>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</si>
  <si>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</si>
  <si>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</si>
  <si>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</si>
  <si>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</si>
  <si>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</si>
  <si>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</si>
  <si>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</si>
  <si>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</si>
  <si>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</si>
  <si>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</si>
  <si>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</si>
  <si>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</si>
  <si>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</si>
  <si>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</si>
  <si>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</si>
  <si>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</si>
  <si>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</si>
  <si>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</si>
  <si>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</si>
  <si>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</si>
  <si>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</si>
  <si>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</si>
  <si>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</si>
  <si>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</si>
  <si>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</si>
  <si>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</si>
  <si>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</si>
  <si>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</si>
  <si>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</si>
  <si>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</si>
  <si>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</si>
  <si>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</si>
  <si>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</si>
  <si>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</si>
  <si>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</si>
  <si>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</si>
  <si>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</si>
  <si>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</si>
  <si>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</si>
  <si>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</si>
  <si>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</si>
  <si>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</si>
  <si>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</si>
  <si>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</si>
  <si>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</si>
  <si>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</si>
  <si>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</si>
  <si>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</si>
  <si>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</si>
  <si>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</si>
  <si>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</si>
  <si>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</si>
  <si>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</si>
  <si>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</si>
  <si>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</si>
  <si>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</si>
  <si>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</si>
  <si>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</si>
  <si>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</si>
  <si>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</si>
  <si>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</si>
  <si>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</si>
  <si>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</si>
  <si>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</si>
  <si>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</si>
  <si>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</si>
  <si>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</si>
  <si>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</si>
  <si>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</si>
  <si>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</si>
  <si>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</si>
  <si>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</si>
  <si>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</si>
  <si>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</si>
  <si>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</si>
  <si>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</si>
  <si>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</si>
  <si>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</si>
  <si>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</si>
  <si>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</si>
  <si>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</si>
  <si>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</si>
  <si>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</si>
  <si>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</si>
  <si>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</si>
  <si>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</si>
  <si>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</si>
  <si>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</si>
  <si>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</si>
  <si>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</si>
  <si>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</si>
  <si>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</si>
  <si>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</si>
  <si>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</si>
  <si>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</si>
  <si>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</si>
  <si>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</si>
  <si>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</si>
  <si>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</si>
  <si>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</si>
  <si>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</si>
  <si>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</si>
  <si>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</si>
  <si>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</si>
  <si>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</si>
  <si>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</si>
  <si>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</si>
  <si>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</si>
  <si>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</si>
  <si>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</si>
  <si>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</si>
  <si>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</si>
  <si>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</si>
  <si>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</si>
  <si>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</si>
  <si>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</si>
  <si>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</si>
  <si>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</si>
  <si>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</si>
  <si>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</si>
  <si>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</si>
  <si>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</si>
  <si>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</si>
  <si>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</si>
  <si>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</si>
  <si>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</si>
  <si>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</si>
  <si>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</si>
  <si>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</si>
  <si>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</si>
  <si>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</si>
  <si>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</si>
  <si>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</si>
  <si>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</si>
  <si>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</si>
  <si>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</si>
  <si>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</si>
  <si>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</si>
  <si>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</si>
  <si>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</si>
  <si>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</si>
  <si>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</si>
  <si>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</si>
  <si>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</si>
  <si>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</si>
  <si>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</si>
  <si>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</si>
  <si>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</si>
  <si>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</si>
  <si>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</si>
  <si>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</si>
  <si>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</si>
  <si>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</si>
  <si>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</si>
  <si>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</si>
  <si>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</si>
  <si>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</si>
  <si>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</si>
  <si>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</si>
  <si>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</si>
  <si>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</si>
  <si>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</si>
  <si>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</si>
  <si>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</si>
  <si>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</si>
  <si>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</si>
  <si>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</si>
  <si>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</si>
  <si>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</si>
  <si>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</si>
  <si>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</si>
  <si>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</si>
  <si>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</si>
  <si>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</si>
  <si>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</si>
  <si>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</si>
  <si>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</si>
  <si>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</si>
  <si>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</si>
  <si>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</si>
  <si>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</si>
  <si>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</si>
  <si>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</si>
  <si>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</si>
  <si>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</si>
  <si>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</si>
  <si>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</si>
  <si>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</si>
  <si>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</si>
  <si>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</si>
  <si>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</si>
  <si>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</si>
  <si>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</si>
  <si>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</si>
  <si>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</si>
  <si>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</si>
  <si>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</si>
  <si>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</si>
  <si>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</si>
  <si>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</si>
  <si>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</si>
  <si>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</si>
  <si>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</si>
  <si>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</si>
  <si>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</si>
  <si>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</si>
  <si>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</si>
  <si>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</si>
  <si>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</si>
  <si>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</si>
  <si>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</si>
  <si>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</si>
  <si>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</si>
  <si>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</si>
  <si>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</si>
  <si>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</si>
  <si>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</si>
  <si>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</si>
  <si>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</si>
  <si>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</si>
  <si>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</si>
  <si>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</si>
  <si>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</si>
  <si>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</si>
  <si>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</si>
  <si>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</si>
  <si>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</si>
  <si>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</si>
  <si>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</si>
  <si>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</si>
  <si>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</si>
  <si>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</si>
  <si>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</si>
  <si>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</si>
  <si>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</si>
  <si>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</si>
  <si>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</si>
  <si>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</si>
  <si>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</si>
  <si>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</si>
  <si>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</si>
  <si>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</si>
  <si>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</si>
  <si>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</si>
  <si>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</si>
  <si>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</si>
  <si>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</si>
  <si>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</si>
  <si>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</si>
  <si>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</si>
  <si>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</si>
  <si>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</si>
  <si>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</si>
  <si>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</si>
  <si>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</si>
  <si>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</si>
  <si>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</si>
  <si>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</si>
  <si>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</si>
  <si>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</si>
  <si>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</si>
  <si>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</si>
  <si>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</si>
  <si>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</si>
  <si>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</si>
  <si>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</si>
  <si>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</si>
  <si>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</si>
  <si>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</si>
  <si>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</si>
  <si>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</si>
  <si>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</si>
  <si>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</si>
  <si>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</si>
  <si>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</si>
  <si>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</si>
  <si>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</si>
  <si>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</si>
  <si>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</si>
  <si>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</si>
  <si>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</si>
  <si>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</si>
  <si>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</si>
  <si>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</si>
  <si>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</si>
  <si>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</si>
  <si>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</si>
  <si>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</si>
  <si>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</si>
  <si>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</si>
  <si>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</si>
  <si>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</si>
  <si>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</si>
  <si>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</si>
  <si>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</si>
  <si>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</si>
  <si>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</si>
  <si>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</si>
  <si>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</si>
  <si>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</si>
  <si>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</si>
  <si>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</si>
  <si>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</si>
  <si>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</si>
  <si>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</si>
  <si>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</si>
  <si>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</si>
  <si>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</si>
  <si>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</si>
  <si>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</si>
  <si>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</si>
  <si>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</si>
  <si>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</si>
  <si>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</si>
  <si>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</si>
  <si>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</si>
  <si>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</si>
  <si>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</si>
  <si>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</si>
  <si>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</si>
  <si>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</si>
  <si>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</si>
  <si>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</si>
  <si>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</si>
  <si>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</si>
  <si>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</si>
  <si>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</si>
  <si>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</si>
  <si>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</si>
  <si>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</si>
  <si>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</si>
  <si>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</si>
  <si>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</si>
  <si>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</si>
  <si>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</si>
  <si>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</si>
  <si>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</si>
  <si>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</si>
  <si>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</si>
  <si>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</si>
  <si>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</si>
  <si>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</si>
  <si>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</si>
  <si>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</si>
  <si>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</si>
  <si>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</si>
  <si>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</si>
  <si>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</si>
  <si>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</si>
  <si>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</si>
  <si>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</si>
  <si>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</si>
  <si>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</si>
  <si>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</si>
  <si>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</si>
  <si>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</si>
  <si>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</si>
  <si>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</si>
  <si>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</si>
  <si>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</si>
  <si>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</si>
  <si>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</si>
  <si>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</si>
  <si>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</si>
  <si>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</si>
  <si>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</si>
  <si>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</si>
  <si>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</si>
  <si>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</si>
  <si>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</si>
  <si>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</si>
  <si>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</si>
  <si>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</si>
  <si>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</si>
  <si>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</si>
  <si>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</si>
  <si>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</si>
  <si>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</si>
  <si>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</si>
  <si>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</si>
  <si>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</si>
  <si>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</si>
  <si>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</si>
  <si>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</si>
  <si>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</si>
  <si>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</si>
  <si>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</si>
  <si>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</si>
  <si>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</si>
  <si>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</si>
  <si>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</si>
  <si>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</si>
  <si>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</si>
  <si>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</si>
  <si>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</si>
  <si>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</si>
  <si>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</si>
  <si>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</si>
  <si>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</si>
  <si>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</si>
  <si>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</si>
  <si>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</si>
  <si>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</si>
  <si>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</si>
  <si>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</si>
  <si>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</si>
  <si>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</si>
  <si>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</si>
  <si>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</si>
  <si>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</si>
  <si>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</si>
  <si>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</si>
  <si>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</si>
  <si>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</si>
  <si>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</si>
  <si>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</si>
  <si>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</si>
  <si>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</si>
  <si>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</si>
  <si>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</si>
  <si>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</si>
  <si>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</si>
  <si>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</si>
  <si>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</si>
  <si>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</si>
  <si>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</si>
  <si>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</si>
  <si>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</si>
  <si>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</si>
  <si>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</si>
  <si>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</si>
  <si>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</si>
  <si>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</si>
  <si>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</si>
  <si>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</si>
  <si>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</si>
  <si>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</si>
  <si>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</si>
  <si>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</si>
  <si>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</si>
  <si>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</si>
  <si>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</si>
  <si>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</si>
  <si>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</si>
  <si>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</si>
  <si>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</si>
  <si>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</si>
  <si>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</si>
  <si>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</si>
  <si>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</si>
  <si>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</si>
  <si>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</si>
  <si>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</si>
  <si>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</si>
  <si>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</si>
  <si>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</si>
  <si>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</si>
  <si>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</si>
  <si>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</si>
  <si>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</si>
  <si>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</si>
  <si>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</si>
  <si>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</si>
  <si>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</si>
  <si>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</si>
  <si>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</si>
  <si>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</si>
  <si>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</si>
  <si>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</si>
  <si>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</si>
  <si>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</si>
  <si>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</si>
  <si>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</si>
  <si>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</si>
  <si>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</si>
  <si>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</si>
  <si>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</si>
  <si>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</si>
  <si>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</si>
  <si>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</si>
  <si>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</si>
  <si>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</si>
  <si>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</si>
  <si>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</si>
  <si>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</si>
  <si>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</si>
  <si>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</si>
  <si>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</si>
  <si>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</si>
  <si>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</si>
  <si>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</si>
  <si>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</si>
  <si>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</si>
  <si>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</si>
  <si>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</si>
  <si>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</si>
  <si>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</si>
  <si>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</si>
  <si>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</si>
  <si>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</si>
  <si>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</si>
  <si>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</si>
  <si>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</si>
  <si>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</si>
  <si>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</si>
  <si>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</si>
  <si>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</si>
  <si>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</si>
  <si>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</si>
  <si>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</si>
  <si>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</si>
  <si>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</si>
  <si>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</si>
  <si>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</si>
  <si>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</si>
  <si>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</si>
  <si>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</si>
  <si>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</si>
  <si>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</si>
  <si>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</si>
  <si>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</si>
  <si>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</si>
  <si>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</si>
  <si>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</si>
  <si>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</si>
  <si>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</si>
  <si>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</si>
  <si>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</si>
  <si>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</si>
  <si>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</si>
  <si>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</si>
  <si>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</si>
  <si>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</si>
  <si>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</si>
  <si>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</si>
  <si>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</si>
  <si>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</si>
  <si>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</si>
  <si>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</si>
  <si>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</si>
  <si>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</si>
  <si>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</si>
  <si>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</si>
  <si>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</si>
  <si>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</si>
  <si>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</si>
  <si>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</si>
  <si>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</si>
  <si>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</si>
  <si>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</si>
  <si>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</si>
  <si>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</si>
  <si>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</si>
  <si>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</si>
  <si>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</si>
  <si>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</si>
  <si>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</si>
  <si>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</si>
  <si>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</si>
  <si>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</si>
  <si>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</si>
  <si>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</si>
  <si>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</si>
  <si>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</si>
  <si>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</si>
  <si>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</si>
  <si>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</si>
  <si>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</si>
  <si>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</si>
  <si>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</si>
  <si>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</si>
  <si>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</si>
  <si>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</si>
  <si>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</si>
  <si>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</si>
  <si>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</si>
  <si>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</si>
  <si>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</si>
  <si>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</si>
  <si>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</si>
  <si>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</si>
  <si>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</si>
  <si>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</si>
  <si>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</si>
  <si>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</si>
  <si>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</si>
  <si>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</si>
  <si>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</si>
  <si>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</si>
  <si>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</si>
  <si>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</si>
  <si>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</si>
  <si>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</si>
  <si>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</si>
  <si>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</si>
  <si>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</si>
  <si>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</si>
  <si>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</si>
  <si>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</si>
  <si>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</si>
  <si>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</si>
  <si>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</si>
  <si>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</si>
  <si>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</si>
  <si>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</si>
  <si>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</si>
  <si>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</si>
  <si>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</si>
  <si>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</si>
  <si>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</si>
  <si>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</si>
  <si>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</si>
  <si>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</si>
  <si>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</si>
  <si>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</si>
  <si>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</si>
  <si>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</si>
  <si>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</si>
  <si>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</si>
  <si>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</si>
  <si>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</si>
  <si>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</si>
  <si>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</si>
  <si>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</si>
  <si>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</si>
  <si>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</si>
  <si>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</si>
  <si>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</si>
  <si>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</si>
  <si>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</si>
  <si>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</si>
  <si>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</si>
  <si>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</si>
  <si>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</si>
  <si>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</si>
  <si>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</si>
  <si>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</si>
  <si>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</si>
  <si>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</si>
  <si>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</si>
  <si>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</si>
  <si>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</si>
  <si>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</si>
  <si>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</si>
  <si>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</si>
  <si>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</si>
  <si>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</si>
  <si>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</si>
  <si>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</si>
  <si>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</si>
  <si>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</si>
  <si>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</si>
  <si>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</si>
  <si>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</si>
  <si>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</si>
  <si>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</si>
  <si>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</si>
  <si>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</si>
  <si>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</si>
  <si>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</si>
  <si>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</si>
  <si>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</si>
  <si>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</si>
  <si>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</si>
  <si>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</si>
  <si>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</si>
  <si>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</si>
  <si>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</si>
  <si>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</si>
  <si>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</si>
  <si>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</si>
  <si>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</si>
  <si>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</si>
  <si>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</si>
  <si>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</si>
  <si>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</si>
  <si>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</si>
  <si>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</si>
  <si>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</si>
  <si>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</si>
  <si>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</si>
  <si>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</si>
  <si>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</si>
  <si>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</si>
  <si>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</si>
  <si>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</si>
  <si>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</si>
  <si>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</si>
  <si>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</si>
  <si>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</si>
  <si>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</si>
  <si>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</si>
  <si>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</si>
  <si>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</si>
  <si>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</si>
  <si>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</si>
  <si>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</si>
  <si>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</si>
  <si>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</si>
  <si>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</si>
  <si>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</si>
  <si>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</si>
  <si>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</si>
  <si>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</si>
  <si>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</si>
  <si>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</si>
  <si>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</si>
  <si>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</si>
  <si>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</si>
  <si>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</si>
  <si>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</si>
  <si>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</si>
  <si>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</si>
  <si>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</si>
  <si>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</si>
  <si>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</si>
  <si>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</si>
  <si>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</si>
  <si>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</si>
  <si>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</si>
  <si>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</si>
  <si>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</si>
  <si>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</si>
  <si>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</si>
  <si>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</si>
  <si>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</si>
  <si>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</si>
  <si>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</si>
  <si>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</si>
  <si>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</si>
  <si>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</si>
  <si>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</si>
  <si>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</si>
  <si>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</si>
  <si>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</si>
  <si>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</si>
  <si>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</si>
  <si>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</si>
  <si>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</si>
  <si>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</si>
  <si>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</si>
  <si>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</si>
  <si>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</si>
  <si>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</si>
  <si>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</si>
  <si>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</si>
  <si>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</si>
  <si>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</si>
  <si>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</si>
  <si>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</si>
  <si>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</si>
  <si>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</si>
  <si>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</si>
  <si>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</si>
  <si>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</si>
  <si>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</si>
  <si>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</si>
  <si>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</si>
  <si>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</si>
  <si>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</si>
  <si>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</si>
  <si>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</si>
  <si>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</si>
  <si>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</si>
  <si>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</si>
  <si>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</si>
  <si>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</si>
  <si>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</si>
  <si>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</si>
  <si>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</si>
  <si>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</si>
  <si>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</si>
  <si>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</si>
  <si>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</si>
  <si>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</si>
  <si>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</si>
  <si>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</si>
  <si>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</si>
  <si>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</si>
  <si>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</si>
  <si>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</si>
  <si>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</si>
  <si>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</si>
  <si>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</si>
  <si>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</si>
  <si>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</si>
  <si>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</si>
  <si>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</si>
  <si>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</si>
  <si>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</si>
  <si>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</si>
  <si>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</si>
  <si>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</si>
  <si>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</si>
  <si>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</si>
  <si>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</si>
  <si>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</si>
  <si>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</si>
  <si>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</si>
  <si>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</si>
  <si>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</si>
  <si>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</si>
  <si>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</si>
  <si>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</si>
  <si>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</si>
  <si>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</si>
  <si>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</si>
  <si>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</si>
  <si>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</si>
  <si>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</si>
  <si>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</si>
  <si>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</si>
  <si>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</si>
  <si>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</si>
  <si>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</si>
  <si>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</si>
  <si>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</si>
  <si>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</si>
  <si>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</si>
  <si>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</si>
  <si>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</si>
  <si>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</si>
  <si>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</si>
  <si>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</si>
  <si>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</si>
  <si>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</si>
  <si>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</si>
  <si>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</si>
  <si>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</si>
  <si>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</si>
  <si>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</si>
  <si>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</si>
  <si>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</si>
  <si>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</si>
  <si>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</si>
  <si>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</si>
  <si>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</si>
  <si>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</si>
  <si>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</si>
  <si>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</si>
  <si>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</si>
  <si>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</si>
  <si>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</si>
  <si>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</si>
  <si>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</si>
  <si>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</si>
  <si>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</si>
  <si>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</si>
  <si>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</si>
  <si>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</si>
  <si>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</si>
  <si>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</si>
  <si>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</si>
  <si>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</si>
  <si>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</si>
  <si>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</si>
  <si>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</si>
  <si>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</si>
  <si>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</si>
  <si>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</si>
  <si>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</si>
  <si>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</si>
  <si>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</si>
  <si>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</si>
  <si>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</si>
  <si>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</si>
  <si>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</si>
  <si>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</si>
  <si>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</si>
  <si>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</si>
  <si>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</si>
  <si>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</si>
  <si>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</si>
  <si>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</si>
  <si>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</si>
  <si>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</si>
  <si>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</si>
  <si>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</si>
  <si>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</si>
  <si>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</si>
  <si>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</si>
  <si>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</si>
  <si>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</si>
  <si>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</si>
  <si>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</si>
  <si>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</si>
  <si>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</si>
  <si>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</si>
  <si>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</si>
  <si>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</si>
  <si>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</si>
  <si>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</si>
  <si>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</si>
  <si>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</si>
  <si>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</si>
  <si>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</si>
  <si>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</si>
  <si>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</si>
  <si>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</si>
  <si>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</si>
  <si>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</si>
  <si>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</si>
  <si>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</si>
  <si>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</si>
  <si>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</si>
  <si>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</si>
  <si>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</si>
  <si>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</si>
  <si>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</si>
  <si>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</si>
  <si>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</si>
  <si>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</si>
  <si>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</si>
  <si>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</si>
  <si>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</si>
  <si>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</si>
  <si>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</si>
  <si>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</si>
  <si>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</si>
  <si>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</si>
  <si>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</si>
  <si>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</si>
  <si>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</si>
  <si>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</si>
  <si>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</si>
  <si>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</si>
  <si>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</si>
  <si>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</si>
  <si>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</si>
  <si>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</si>
  <si>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</si>
  <si>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</si>
  <si>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</si>
  <si>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</si>
  <si>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</si>
  <si>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</si>
  <si>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</si>
  <si>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</si>
  <si>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</si>
  <si>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</si>
  <si>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</si>
  <si>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</si>
  <si>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</si>
  <si>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</si>
  <si>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</si>
  <si>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</si>
  <si>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</si>
  <si>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</si>
  <si>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</si>
  <si>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</si>
  <si>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</si>
  <si>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</si>
  <si>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</si>
  <si>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</si>
  <si>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</si>
  <si>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</si>
  <si>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</si>
  <si>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</si>
  <si>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</si>
  <si>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</si>
  <si>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</si>
  <si>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</si>
  <si>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</si>
  <si>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</si>
  <si>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</si>
  <si>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</si>
  <si>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</si>
  <si>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</si>
  <si>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</si>
  <si>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</si>
  <si>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</si>
  <si>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</si>
  <si>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</si>
  <si>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</si>
  <si>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</si>
  <si>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</si>
  <si>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</si>
  <si>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</si>
  <si>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</si>
  <si>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</si>
  <si>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</si>
  <si>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</si>
  <si>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</si>
  <si>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</si>
  <si>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</si>
  <si>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</si>
  <si>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</si>
  <si>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</si>
  <si>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</si>
  <si>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</si>
  <si>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</si>
  <si>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</si>
  <si>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</si>
  <si>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</si>
  <si>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</si>
  <si>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</si>
  <si>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</si>
  <si>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</si>
  <si>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</si>
  <si>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</si>
  <si>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</si>
  <si>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</si>
  <si>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</si>
  <si>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</si>
  <si>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</si>
  <si>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</si>
  <si>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</si>
  <si>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</si>
  <si>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</si>
  <si>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</si>
  <si>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</si>
  <si>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</si>
  <si>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</si>
  <si>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</si>
  <si>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</si>
  <si>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</si>
  <si>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</si>
  <si>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</si>
  <si>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</si>
  <si>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</si>
  <si>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</si>
  <si>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</si>
  <si>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</si>
  <si>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</si>
  <si>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</si>
  <si>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</si>
  <si>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</si>
  <si>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</si>
  <si>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</si>
  <si>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</si>
  <si>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</si>
  <si>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</si>
  <si>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</si>
  <si>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</si>
  <si>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</si>
  <si>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</si>
  <si>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</si>
  <si>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</si>
  <si>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</si>
  <si>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</si>
  <si>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</si>
  <si>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</si>
  <si>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</si>
  <si>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</si>
  <si>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</si>
  <si>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</si>
  <si>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</si>
  <si>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</si>
  <si>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</si>
  <si>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</si>
  <si>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</si>
  <si>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</si>
  <si>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</si>
  <si>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</si>
  <si>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</si>
  <si>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</si>
  <si>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</si>
  <si>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</si>
  <si>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</si>
  <si>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</si>
  <si>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</si>
  <si>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</si>
  <si>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</si>
  <si>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</si>
  <si>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</si>
  <si>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</si>
  <si>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</si>
  <si>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</si>
  <si>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</si>
  <si>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</si>
  <si>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</si>
  <si>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</si>
  <si>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</si>
  <si>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</si>
  <si>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</si>
  <si>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</si>
  <si>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</si>
  <si>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</si>
  <si>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</si>
  <si>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</si>
  <si>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</si>
  <si>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</si>
  <si>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</si>
  <si>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</si>
  <si>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</si>
  <si>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</si>
  <si>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</si>
  <si>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</si>
  <si>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</si>
  <si>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</si>
  <si>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</si>
  <si>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</si>
  <si>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</si>
  <si>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</si>
  <si>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</si>
  <si>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</si>
  <si>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</si>
  <si>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</si>
  <si>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</si>
  <si>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</si>
  <si>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</si>
  <si>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</si>
  <si>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</si>
  <si>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</si>
  <si>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</si>
  <si>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</si>
  <si>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</si>
  <si>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</si>
  <si>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</si>
  <si>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</si>
  <si>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</si>
  <si>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</si>
  <si>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</si>
  <si>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</si>
  <si>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</si>
  <si>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</si>
  <si>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</si>
  <si>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</si>
  <si>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</si>
  <si>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</si>
  <si>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</si>
  <si>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</si>
  <si>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</si>
  <si>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</si>
  <si>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</si>
  <si>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</si>
  <si>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</si>
  <si>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</si>
  <si>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</si>
  <si>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</si>
  <si>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</si>
  <si>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</si>
  <si>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</si>
  <si>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</si>
  <si>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</si>
  <si>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</si>
  <si>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</si>
  <si>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</si>
  <si>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</si>
  <si>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</si>
  <si>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</si>
  <si>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</si>
  <si>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</si>
  <si>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</si>
  <si>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</si>
  <si>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</si>
  <si>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</si>
  <si>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</si>
  <si>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</si>
  <si>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</si>
  <si>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</si>
  <si>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</si>
  <si>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</si>
  <si>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</si>
  <si>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</si>
  <si>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</si>
  <si>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</si>
  <si>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</si>
  <si>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</si>
  <si>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</si>
  <si>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</si>
  <si>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</si>
  <si>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</si>
  <si>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</si>
  <si>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</si>
  <si>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</si>
  <si>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</si>
  <si>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</si>
  <si>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</si>
  <si>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</si>
  <si>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</si>
  <si>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</si>
  <si>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</si>
  <si>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</si>
  <si>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</si>
  <si>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</si>
  <si>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</si>
  <si>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</si>
  <si>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</si>
  <si>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</si>
  <si>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</si>
  <si>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</si>
  <si>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</si>
  <si>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</si>
  <si>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</si>
  <si>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</si>
  <si>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</si>
  <si>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</si>
  <si>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</si>
  <si>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</si>
  <si>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</si>
  <si>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</si>
  <si>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</si>
  <si>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</si>
  <si>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</si>
  <si>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</si>
  <si>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</si>
  <si>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</si>
  <si>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</si>
  <si>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</si>
  <si>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</si>
  <si>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</si>
  <si>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</si>
  <si>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</si>
  <si>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</si>
  <si>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</si>
  <si>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</si>
  <si>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</si>
  <si>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</si>
  <si>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</si>
  <si>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</si>
  <si>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</si>
  <si>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</si>
  <si>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</si>
  <si>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</si>
  <si>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</si>
  <si>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</si>
  <si>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</si>
  <si>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</si>
  <si>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</si>
  <si>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</si>
  <si>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</si>
  <si>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</si>
  <si>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</si>
  <si>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</si>
  <si>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</si>
  <si>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</si>
  <si>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</si>
  <si>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</si>
  <si>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</si>
  <si>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</si>
  <si>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</si>
  <si>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</si>
  <si>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</si>
  <si>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</si>
  <si>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</si>
  <si>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</si>
  <si>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</si>
  <si>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</si>
  <si>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</si>
  <si>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</si>
  <si>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</si>
  <si>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</si>
  <si>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</si>
  <si>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</si>
  <si>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</si>
  <si>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</si>
  <si>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</si>
  <si>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</si>
  <si>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</si>
  <si>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</si>
  <si>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</si>
  <si>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</si>
  <si>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</si>
  <si>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</si>
  <si>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</si>
  <si>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</si>
  <si>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</si>
  <si>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</si>
  <si>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</si>
  <si>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</si>
  <si>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</si>
  <si>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</si>
  <si>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</si>
  <si>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</si>
  <si>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</si>
  <si>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</si>
  <si>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</si>
  <si>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</si>
  <si>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</si>
  <si>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</si>
  <si>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</si>
  <si>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</si>
  <si>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</si>
  <si>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</si>
  <si>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</si>
  <si>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</si>
  <si>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</si>
  <si>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</si>
  <si>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</si>
  <si>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</si>
  <si>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</si>
  <si>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</si>
  <si>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</si>
  <si>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</si>
  <si>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</si>
  <si>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</si>
  <si>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</si>
  <si>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</si>
  <si>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</si>
  <si>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</si>
  <si>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</si>
  <si>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</si>
  <si>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</si>
  <si>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</si>
  <si>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</si>
  <si>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</si>
  <si>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</si>
  <si>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</si>
  <si>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</si>
  <si>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</si>
  <si>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</si>
  <si>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</si>
  <si>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</si>
  <si>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</si>
  <si>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</si>
  <si>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</si>
  <si>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</si>
  <si>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</si>
  <si>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</si>
  <si>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</si>
  <si>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</si>
  <si>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</si>
  <si>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</si>
  <si>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</si>
  <si>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</si>
  <si>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</si>
  <si>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</si>
  <si>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</si>
  <si>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</si>
  <si>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</si>
  <si>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</si>
  <si>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</si>
  <si>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</si>
  <si>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</si>
  <si>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</si>
  <si>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</si>
  <si>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</si>
  <si>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</si>
  <si>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</si>
  <si>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</si>
  <si>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</si>
  <si>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</si>
  <si>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</si>
  <si>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</si>
  <si>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</si>
  <si>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</si>
  <si>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</si>
  <si>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</si>
  <si>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</si>
  <si>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</si>
  <si>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</si>
  <si>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</si>
  <si>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</si>
  <si>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</si>
  <si>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</si>
  <si>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</si>
  <si>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</si>
  <si>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</si>
  <si>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</si>
  <si>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</si>
  <si>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</si>
  <si>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</si>
  <si>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</si>
  <si>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</si>
  <si>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</si>
  <si>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</si>
  <si>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</si>
  <si>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</si>
  <si>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</si>
  <si>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</si>
  <si>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</si>
  <si>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</si>
  <si>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</si>
  <si>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</si>
  <si>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</si>
  <si>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</si>
  <si>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</si>
  <si>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</si>
  <si>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</si>
  <si>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</si>
  <si>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</si>
  <si>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</si>
  <si>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</si>
  <si>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</si>
  <si>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</si>
  <si>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</si>
  <si>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</si>
  <si>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</si>
  <si>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</si>
  <si>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</si>
  <si>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</si>
  <si>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</si>
  <si>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</si>
  <si>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</si>
  <si>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</si>
  <si>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</si>
  <si>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</si>
  <si>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</si>
  <si>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</si>
  <si>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</si>
  <si>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</si>
  <si>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</si>
  <si>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</si>
  <si>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</si>
  <si>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</si>
  <si>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</si>
  <si>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</si>
  <si>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</si>
  <si>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</si>
  <si>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</si>
  <si>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</si>
  <si>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</si>
  <si>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</si>
  <si>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</si>
  <si>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</si>
  <si>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</si>
  <si>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</si>
  <si>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</si>
  <si>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</si>
  <si>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</si>
  <si>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</si>
  <si>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</si>
  <si>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</si>
  <si>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</si>
  <si>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</si>
  <si>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</si>
  <si>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</si>
  <si>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</si>
  <si>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</si>
  <si>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</si>
  <si>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</si>
  <si>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</si>
  <si>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</si>
  <si>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</si>
  <si>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</si>
  <si>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</si>
  <si>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</si>
  <si>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</si>
  <si>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</si>
  <si>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</si>
  <si>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</si>
  <si>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</si>
  <si>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</si>
  <si>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</si>
  <si>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</si>
  <si>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</si>
  <si>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</si>
  <si>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</si>
  <si>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</si>
  <si>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</si>
  <si>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</si>
  <si>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</si>
  <si>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</si>
  <si>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</si>
  <si>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</si>
  <si>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</si>
  <si>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</si>
  <si>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</si>
  <si>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</si>
  <si>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</si>
  <si>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</si>
  <si>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</si>
  <si>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</si>
  <si>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</si>
  <si>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</si>
  <si>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</si>
  <si>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</si>
  <si>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</si>
  <si>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</si>
  <si>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</si>
  <si>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</si>
  <si>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</si>
  <si>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</si>
  <si>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</si>
  <si>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</si>
  <si>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</si>
  <si>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</si>
  <si>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</si>
  <si>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</si>
  <si>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</si>
  <si>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</si>
  <si>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</si>
  <si>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</si>
  <si>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</si>
  <si>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</si>
  <si>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</si>
  <si>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</si>
  <si>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</si>
  <si>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</si>
  <si>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</si>
  <si>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</si>
  <si>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</si>
  <si>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</si>
  <si>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</si>
  <si>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</si>
  <si>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</si>
  <si>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</si>
  <si>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</si>
  <si>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</si>
  <si>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</si>
  <si>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</si>
  <si>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</si>
  <si>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</si>
  <si>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</si>
  <si>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</si>
  <si>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</si>
  <si>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</si>
  <si>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</si>
  <si>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</si>
  <si>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</si>
  <si>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</si>
  <si>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</si>
  <si>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</si>
  <si>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</si>
  <si>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</si>
  <si>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</si>
  <si>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</si>
  <si>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</si>
  <si>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</si>
  <si>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</si>
  <si>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</si>
  <si>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</si>
  <si>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</si>
  <si>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</si>
  <si>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</si>
  <si>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</si>
  <si>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</si>
  <si>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</si>
  <si>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</si>
  <si>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</si>
  <si>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</si>
  <si>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</si>
  <si>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</si>
  <si>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</si>
  <si>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</si>
  <si>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</si>
  <si>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</si>
  <si>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</si>
  <si>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</si>
  <si>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</si>
  <si>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</si>
  <si>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</si>
  <si>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</si>
  <si>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</si>
  <si>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</si>
  <si>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</si>
  <si>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</si>
  <si>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</si>
  <si>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</si>
  <si>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</si>
  <si>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</si>
  <si>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</si>
  <si>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</si>
  <si>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</si>
  <si>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</si>
  <si>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</si>
  <si>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</si>
  <si>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</si>
  <si>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</si>
  <si>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</si>
  <si>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</si>
  <si>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</si>
  <si>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</si>
  <si>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</si>
  <si>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</si>
  <si>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</si>
  <si>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</si>
  <si>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</si>
  <si>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</si>
  <si>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</si>
  <si>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</si>
  <si>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</si>
  <si>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</si>
  <si>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</si>
  <si>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</si>
  <si>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</si>
  <si>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</si>
  <si>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</si>
  <si>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</si>
  <si>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</si>
  <si>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</si>
  <si>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</si>
  <si>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</si>
  <si>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</si>
  <si>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</si>
  <si>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</si>
  <si>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</si>
  <si>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</si>
  <si>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</si>
  <si>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</si>
  <si>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</si>
  <si>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</si>
  <si>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</si>
  <si>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</si>
  <si>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</si>
  <si>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</si>
  <si>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</si>
  <si>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</si>
  <si>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</si>
  <si>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</si>
  <si>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</si>
  <si>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</si>
  <si>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</si>
  <si>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</si>
  <si>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</si>
  <si>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</si>
  <si>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</si>
  <si>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</si>
  <si>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</si>
  <si>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</si>
  <si>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</si>
  <si>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</si>
  <si>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</si>
  <si>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</si>
  <si>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</si>
  <si>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</si>
  <si>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</si>
  <si>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</si>
  <si>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</si>
  <si>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</si>
  <si>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</si>
  <si>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</si>
  <si>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</si>
  <si>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</si>
  <si>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</si>
  <si>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</si>
  <si>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</si>
  <si>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</si>
  <si>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</si>
  <si>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</si>
  <si>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</si>
  <si>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</si>
  <si>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</si>
  <si>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</si>
  <si>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</si>
  <si>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</si>
  <si>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</si>
  <si>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</si>
  <si>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</si>
  <si>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</si>
  <si>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</si>
  <si>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</si>
  <si>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</si>
  <si>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</si>
  <si>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</si>
  <si>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</si>
  <si>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</si>
  <si>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</si>
  <si>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</si>
  <si>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</si>
  <si>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</si>
  <si>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</si>
  <si>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</si>
  <si>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</si>
  <si>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</si>
  <si>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</si>
  <si>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</si>
  <si>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</si>
  <si>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</si>
  <si>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</si>
  <si>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</si>
  <si>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</si>
  <si>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</si>
  <si>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</si>
  <si>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</si>
  <si>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</si>
  <si>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</si>
  <si>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</si>
  <si>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</si>
  <si>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</si>
  <si>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</si>
  <si>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</si>
  <si>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</si>
  <si>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</si>
  <si>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</si>
  <si>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</si>
  <si>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</si>
  <si>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</si>
  <si>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</si>
  <si>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</si>
  <si>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</si>
  <si>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</si>
  <si>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</si>
  <si>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</si>
  <si>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</si>
  <si>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</si>
  <si>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</si>
  <si>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</si>
  <si>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</si>
  <si>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</si>
  <si>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</si>
  <si>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</si>
  <si>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</si>
  <si>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</si>
  <si>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</si>
  <si>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</si>
  <si>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</si>
  <si>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</si>
  <si>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</si>
  <si>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</si>
  <si>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</si>
  <si>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</si>
  <si>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</si>
  <si>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</si>
  <si>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</si>
  <si>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</si>
  <si>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</si>
  <si>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</si>
  <si>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</si>
  <si>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</si>
  <si>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</si>
  <si>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</si>
  <si>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</si>
  <si>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</si>
  <si>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</si>
  <si>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</si>
  <si>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</si>
  <si>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</si>
  <si>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</si>
  <si>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</si>
  <si>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</si>
  <si>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</si>
  <si>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</si>
  <si>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</si>
  <si>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</si>
  <si>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</si>
  <si>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</si>
  <si>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</si>
  <si>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</si>
  <si>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</si>
  <si>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</si>
  <si>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</si>
  <si>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</si>
  <si>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</si>
  <si>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</si>
  <si>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</si>
  <si>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</si>
  <si>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</si>
  <si>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</si>
  <si>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</si>
  <si>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</si>
  <si>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</si>
  <si>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</si>
  <si>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</si>
  <si>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</si>
  <si>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</si>
  <si>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</si>
  <si>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</si>
  <si>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</si>
  <si>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</si>
  <si>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</si>
  <si>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</si>
  <si>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</si>
  <si>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</si>
  <si>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</si>
  <si>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</si>
  <si>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</si>
  <si>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</si>
  <si>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</si>
  <si>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</si>
  <si>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</si>
  <si>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</si>
  <si>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</si>
  <si>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</si>
  <si>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</si>
  <si>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</si>
  <si>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</si>
  <si>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</si>
  <si>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</si>
  <si>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</si>
  <si>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</si>
  <si>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</si>
  <si>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</si>
  <si>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</si>
  <si>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</si>
  <si>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</si>
  <si>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</si>
  <si>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</si>
  <si>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</si>
  <si>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</si>
  <si>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</si>
  <si>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</si>
  <si>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</si>
  <si>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</si>
  <si>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</si>
  <si>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</si>
  <si>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</si>
  <si>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</si>
  <si>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</si>
  <si>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</si>
  <si>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</si>
  <si>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</si>
  <si>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</si>
  <si>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</si>
  <si>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</si>
  <si>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</si>
  <si>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</si>
  <si>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</si>
  <si>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</si>
  <si>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</si>
  <si>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</si>
  <si>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</si>
  <si>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</si>
  <si>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</si>
  <si>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</si>
  <si>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</si>
  <si>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</si>
  <si>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</si>
  <si>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</si>
  <si>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</si>
  <si>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</si>
  <si>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</si>
  <si>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</si>
  <si>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</si>
  <si>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</si>
  <si>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</si>
  <si>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</si>
  <si>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</si>
  <si>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</si>
  <si>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</si>
  <si>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</si>
  <si>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</si>
  <si>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</si>
  <si>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</si>
  <si>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</si>
  <si>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</si>
  <si>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</si>
  <si>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</si>
  <si>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</si>
  <si>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</si>
  <si>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</si>
  <si>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</si>
  <si>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</si>
  <si>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</si>
  <si>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</si>
  <si>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</si>
  <si>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</si>
  <si>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</si>
  <si>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</si>
  <si>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</si>
  <si>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</si>
  <si>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</si>
  <si>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</si>
  <si>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</si>
  <si>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</si>
  <si>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</si>
  <si>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</si>
  <si>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</si>
  <si>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</si>
  <si>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</si>
  <si>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</si>
  <si>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</si>
  <si>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</si>
  <si>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</si>
  <si>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</si>
  <si>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</si>
  <si>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</si>
  <si>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</si>
  <si>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</si>
  <si>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</si>
  <si>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</si>
  <si>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</si>
  <si>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</si>
  <si>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</si>
  <si>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</si>
  <si>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</si>
  <si>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</si>
  <si>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</si>
  <si>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</si>
  <si>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</si>
  <si>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</si>
  <si>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</si>
  <si>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</si>
  <si>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</si>
  <si>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</si>
  <si>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</si>
  <si>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</si>
  <si>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</si>
  <si>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</si>
  <si>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</si>
  <si>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</si>
  <si>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</si>
  <si>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</si>
  <si>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</si>
  <si>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</si>
  <si>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</si>
  <si>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</si>
  <si>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</si>
  <si>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</si>
  <si>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</si>
  <si>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</si>
  <si>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</si>
  <si>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</si>
  <si>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</si>
  <si>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</si>
  <si>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</si>
  <si>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</si>
  <si>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</si>
  <si>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</si>
  <si>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</si>
  <si>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</si>
  <si>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</si>
  <si>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</si>
  <si>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</si>
  <si>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</si>
  <si>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</si>
  <si>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</si>
  <si>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</si>
  <si>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</si>
  <si>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</si>
  <si>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</si>
  <si>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</si>
  <si>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</si>
  <si>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</si>
  <si>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</si>
  <si>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</si>
  <si>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</si>
  <si>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</si>
  <si>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</si>
  <si>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</si>
  <si>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</si>
  <si>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</si>
  <si>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</si>
  <si>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</si>
  <si>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</si>
  <si>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</si>
  <si>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</si>
  <si>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</si>
  <si>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</si>
  <si>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</si>
  <si>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</si>
  <si>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</si>
  <si>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</si>
  <si>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</si>
  <si>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</si>
  <si>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</si>
  <si>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</si>
  <si>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</si>
  <si>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</si>
  <si>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</si>
  <si>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</si>
  <si>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</si>
  <si>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</si>
  <si>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</si>
  <si>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</si>
  <si>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</si>
  <si>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</si>
  <si>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</si>
  <si>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</si>
  <si>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</si>
  <si>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</si>
  <si>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</si>
  <si>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</si>
  <si>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</si>
  <si>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</si>
  <si>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</si>
  <si>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</si>
  <si>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</si>
  <si>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</si>
  <si>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</si>
  <si>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</si>
  <si>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</si>
  <si>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</si>
  <si>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</si>
  <si>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</si>
  <si>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</si>
  <si>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</si>
  <si>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</si>
  <si>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</si>
  <si>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</si>
  <si>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</si>
  <si>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</si>
  <si>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</si>
  <si>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</si>
  <si>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</si>
  <si>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</si>
  <si>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</si>
  <si>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</si>
  <si>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</si>
  <si>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</si>
  <si>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</si>
  <si>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</si>
  <si>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</si>
  <si>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</si>
  <si>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</si>
  <si>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</si>
  <si>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</si>
  <si>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</si>
  <si>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</si>
  <si>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</si>
  <si>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</si>
  <si>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</si>
  <si>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</si>
  <si>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</si>
  <si>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</si>
  <si>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</si>
  <si>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</si>
  <si>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</si>
  <si>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</si>
  <si>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</si>
  <si>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</si>
  <si>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</si>
  <si>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</si>
  <si>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</si>
  <si>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</si>
  <si>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</si>
  <si>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</si>
  <si>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</si>
  <si>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</si>
  <si>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</si>
  <si>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</si>
  <si>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</si>
  <si>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</si>
  <si>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</si>
  <si>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</si>
  <si>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</si>
  <si>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</si>
  <si>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</si>
  <si>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</si>
  <si>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</si>
  <si>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</si>
  <si>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</si>
  <si>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</si>
  <si>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</si>
  <si>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</si>
  <si>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</si>
  <si>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</si>
  <si>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</si>
  <si>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</si>
  <si>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</si>
  <si>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</si>
  <si>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</si>
  <si>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</si>
  <si>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</si>
  <si>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</si>
  <si>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</si>
  <si>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</si>
  <si>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</si>
  <si>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</si>
  <si>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</si>
  <si>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</si>
  <si>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</si>
  <si>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</si>
  <si>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</si>
  <si>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</si>
  <si>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</si>
  <si>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</si>
  <si>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</si>
  <si>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</si>
  <si>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</si>
  <si>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</si>
  <si>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</si>
  <si>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</si>
  <si>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</si>
  <si>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</si>
  <si>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</si>
  <si>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</si>
  <si>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</si>
  <si>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</si>
  <si>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</si>
  <si>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</si>
  <si>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</si>
  <si>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</si>
  <si>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</si>
  <si>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</si>
  <si>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</si>
  <si>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</si>
  <si>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</si>
  <si>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</si>
  <si>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</si>
  <si>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</si>
  <si>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</si>
  <si>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</si>
  <si>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</si>
  <si>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</si>
  <si>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</si>
  <si>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</si>
  <si>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</si>
  <si>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</si>
  <si>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</si>
  <si>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</si>
  <si>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</si>
  <si>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</si>
  <si>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</si>
  <si>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</si>
  <si>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</si>
  <si>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</si>
  <si>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</si>
  <si>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</si>
  <si>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</si>
  <si>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</si>
  <si>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</si>
  <si>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</si>
  <si>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</si>
  <si>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</si>
  <si>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</si>
  <si>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</si>
  <si>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</si>
  <si>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</si>
  <si>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</si>
  <si>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</si>
  <si>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</si>
  <si>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</si>
  <si>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</si>
  <si>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</si>
  <si>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</si>
  <si>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</si>
  <si>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</si>
  <si>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</si>
  <si>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</si>
  <si>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</si>
  <si>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</si>
  <si>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</si>
  <si>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</si>
  <si>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</si>
  <si>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</si>
  <si>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</si>
  <si>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</si>
  <si>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</si>
  <si>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</si>
  <si>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</si>
  <si>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</si>
  <si>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</si>
  <si>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</si>
  <si>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</si>
  <si>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</si>
  <si>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</si>
  <si>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</si>
  <si>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</si>
  <si>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</si>
  <si>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</si>
  <si>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</si>
  <si>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</si>
  <si>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</si>
  <si>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</si>
  <si>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</si>
  <si>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</si>
  <si>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</si>
  <si>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</si>
  <si>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</si>
  <si>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</si>
  <si>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</si>
  <si>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</si>
  <si>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</si>
  <si>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</si>
  <si>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</si>
  <si>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</si>
  <si>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</si>
  <si>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</si>
  <si>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</si>
  <si>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</si>
  <si>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</si>
  <si>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</si>
  <si>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</si>
  <si>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</si>
  <si>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</si>
  <si>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</si>
  <si>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</si>
  <si>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</si>
  <si>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</si>
  <si>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</si>
  <si>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</si>
  <si>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</si>
  <si>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</si>
  <si>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</si>
  <si>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</si>
  <si>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</si>
  <si>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</si>
  <si>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</si>
  <si>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</si>
  <si>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</si>
  <si>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</si>
  <si>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</si>
  <si>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</si>
  <si>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</si>
  <si>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</si>
  <si>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</si>
  <si>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</si>
  <si>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</si>
  <si>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</si>
  <si>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</si>
  <si>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</si>
  <si>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</si>
  <si>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</si>
  <si>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</si>
  <si>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</si>
  <si>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</si>
  <si>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</si>
  <si>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</si>
  <si>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</si>
  <si>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</si>
  <si>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</si>
  <si>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</si>
  <si>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</si>
  <si>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</si>
  <si>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</si>
  <si>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</si>
  <si>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</si>
  <si>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</si>
  <si>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</si>
  <si>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</si>
  <si>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</si>
  <si>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</si>
  <si>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</si>
  <si>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</si>
  <si>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</si>
  <si>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</si>
  <si>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</si>
  <si>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</si>
  <si>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</si>
  <si>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</si>
  <si>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</si>
  <si>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</si>
  <si>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</si>
  <si>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</si>
  <si>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</si>
  <si>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</si>
  <si>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</si>
  <si>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</si>
  <si>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</si>
  <si>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</si>
  <si>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</si>
  <si>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</si>
  <si>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</si>
  <si>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</si>
  <si>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</si>
  <si>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</si>
  <si>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</si>
  <si>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</si>
  <si>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</si>
  <si>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</si>
  <si>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</si>
  <si>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</si>
  <si>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</si>
  <si>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</si>
  <si>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</si>
  <si>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</si>
  <si>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</si>
  <si>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</si>
  <si>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</si>
  <si>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</si>
  <si>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</si>
  <si>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</si>
  <si>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</si>
  <si>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</si>
  <si>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</si>
  <si>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</si>
  <si>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</si>
  <si>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</si>
  <si>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</si>
  <si>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</si>
  <si>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</si>
  <si>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</si>
  <si>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</si>
  <si>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</si>
  <si>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</si>
  <si>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</si>
  <si>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</si>
  <si>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</si>
  <si>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</si>
  <si>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</si>
  <si>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</si>
  <si>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</si>
  <si>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</si>
  <si>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</si>
  <si>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</si>
  <si>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</si>
  <si>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</si>
  <si>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</si>
  <si>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</si>
  <si>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</si>
  <si>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</si>
  <si>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</si>
  <si>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</si>
  <si>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</si>
  <si>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</si>
  <si>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</si>
  <si>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</si>
  <si>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</si>
  <si>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</si>
  <si>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</si>
  <si>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</si>
  <si>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</si>
  <si>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</si>
  <si>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</si>
  <si>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</si>
  <si>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</si>
  <si>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</si>
  <si>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</si>
  <si>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</si>
  <si>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</si>
  <si>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</si>
  <si>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</si>
  <si>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</si>
  <si>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</si>
  <si>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</si>
  <si>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</si>
  <si>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</si>
  <si>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</si>
  <si>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</si>
  <si>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</si>
  <si>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</si>
  <si>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</si>
  <si>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</si>
  <si>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</si>
  <si>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</si>
  <si>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</si>
  <si>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</si>
  <si>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</si>
  <si>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</si>
  <si>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</si>
  <si>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</si>
  <si>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</si>
  <si>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</si>
  <si>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</si>
  <si>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</si>
  <si>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</si>
  <si>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</si>
  <si>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</si>
  <si>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</si>
  <si>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</si>
  <si>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</si>
  <si>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</si>
  <si>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</si>
  <si>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</si>
  <si>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</si>
  <si>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</si>
  <si>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</si>
  <si>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</si>
  <si>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</si>
  <si>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</si>
  <si>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</si>
  <si>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</si>
  <si>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</si>
  <si>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</si>
  <si>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</si>
  <si>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</si>
  <si>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</si>
  <si>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</si>
  <si>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</si>
  <si>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</si>
  <si>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</si>
  <si>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</si>
  <si>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</si>
  <si>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</si>
  <si>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</si>
  <si>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</si>
  <si>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</si>
  <si>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</si>
  <si>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</si>
  <si>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</si>
  <si>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</si>
  <si>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</si>
  <si>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</si>
  <si>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</si>
  <si>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</si>
  <si>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</si>
  <si>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</si>
  <si>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</si>
  <si>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</si>
  <si>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</si>
  <si>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</si>
  <si>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</si>
  <si>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</si>
  <si>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</si>
  <si>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</si>
  <si>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</si>
  <si>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</si>
  <si>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</si>
  <si>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</si>
  <si>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</si>
  <si>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</si>
  <si>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</si>
  <si>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</si>
  <si>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</si>
  <si>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</si>
  <si>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</si>
  <si>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</si>
  <si>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</si>
  <si>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</si>
  <si>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</si>
  <si>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</si>
  <si>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</si>
  <si>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</si>
  <si>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</si>
  <si>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</si>
  <si>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</si>
  <si>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</si>
  <si>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</si>
  <si>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</si>
  <si>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</si>
  <si>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</si>
  <si>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</si>
  <si>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</si>
  <si>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</si>
  <si>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</si>
  <si>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</si>
  <si>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</si>
  <si>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</si>
  <si>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</si>
  <si>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</si>
  <si>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</si>
  <si>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</si>
  <si>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</si>
  <si>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</si>
  <si>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</si>
  <si>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</si>
  <si>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</si>
  <si>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</si>
  <si>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</si>
  <si>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</si>
  <si>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</si>
  <si>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</si>
  <si>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</si>
  <si>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</si>
  <si>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</si>
  <si>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</si>
  <si>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</si>
  <si>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</si>
  <si>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</si>
  <si>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</si>
  <si>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</si>
  <si>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</si>
  <si>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</si>
  <si>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</si>
  <si>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</si>
  <si>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</si>
  <si>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</si>
  <si>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</si>
  <si>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</si>
  <si>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</si>
  <si>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</si>
  <si>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</si>
  <si>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</si>
  <si>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</si>
  <si>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</si>
  <si>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</si>
  <si>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</si>
  <si>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</si>
  <si>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</si>
  <si>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</si>
  <si>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</si>
  <si>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</si>
  <si>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</si>
  <si>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</si>
  <si>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</si>
  <si>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</si>
  <si>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</si>
  <si>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</si>
  <si>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</si>
  <si>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</si>
  <si>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</si>
  <si>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</si>
  <si>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</si>
  <si>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</si>
  <si>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</si>
  <si>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</si>
  <si>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</si>
  <si>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</si>
  <si>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</si>
  <si>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</si>
  <si>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</si>
  <si>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</si>
  <si>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</si>
  <si>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</si>
  <si>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</si>
  <si>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</si>
  <si>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</si>
  <si>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</si>
  <si>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</si>
  <si>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</si>
  <si>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</si>
  <si>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</si>
  <si>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</si>
  <si>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</si>
  <si>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</si>
  <si>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</si>
  <si>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</si>
  <si>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</si>
  <si>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</si>
  <si>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</si>
  <si>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</si>
  <si>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</si>
  <si>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</si>
  <si>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</si>
  <si>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</si>
  <si>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</si>
  <si>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</si>
  <si>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</si>
  <si>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</si>
  <si>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</si>
  <si>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</si>
  <si>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</si>
  <si>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</si>
  <si>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</si>
  <si>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</si>
  <si>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</si>
  <si>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</si>
  <si>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</si>
  <si>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</si>
  <si>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</si>
  <si>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</si>
  <si>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</si>
  <si>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</si>
  <si>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</si>
  <si>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</si>
  <si>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</si>
  <si>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</si>
  <si>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</si>
  <si>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</si>
  <si>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</si>
  <si>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</si>
  <si>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</si>
  <si>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</si>
  <si>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</si>
  <si>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</si>
  <si>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</si>
  <si>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</si>
  <si>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</si>
  <si>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</si>
  <si>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</si>
  <si>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</si>
  <si>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</si>
  <si>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</si>
  <si>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</si>
  <si>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</si>
  <si>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</si>
  <si>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</si>
  <si>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</si>
  <si>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</si>
  <si>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</si>
  <si>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</si>
  <si>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</si>
  <si>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</si>
  <si>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</si>
  <si>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</si>
  <si>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</si>
  <si>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</si>
  <si>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</si>
  <si>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</si>
  <si>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</si>
  <si>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</si>
  <si>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</si>
  <si>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</si>
  <si>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</si>
  <si>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</si>
  <si>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</si>
  <si>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</si>
  <si>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</si>
  <si>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</si>
  <si>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</si>
  <si>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</si>
  <si>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</si>
  <si>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</si>
  <si>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</si>
  <si>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</si>
  <si>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</si>
  <si>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</si>
  <si>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</si>
  <si>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</si>
  <si>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</si>
  <si>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</si>
  <si>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</si>
  <si>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</si>
  <si>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</si>
  <si>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</si>
  <si>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</si>
  <si>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</si>
  <si>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</si>
  <si>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</si>
  <si>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</si>
  <si>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</si>
  <si>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</si>
  <si>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</si>
  <si>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</si>
  <si>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</si>
  <si>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</si>
  <si>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</si>
  <si>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</si>
  <si>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</si>
  <si>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</si>
  <si>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</si>
  <si>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</si>
  <si>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</si>
  <si>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</si>
  <si>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</si>
  <si>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</si>
  <si>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</si>
  <si>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</si>
  <si>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</si>
  <si>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</si>
  <si>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</si>
  <si>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</si>
  <si>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</si>
  <si>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</si>
  <si>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</si>
  <si>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</si>
  <si>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</si>
  <si>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</si>
  <si>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</si>
  <si>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</si>
  <si>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</si>
  <si>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</si>
  <si>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</si>
  <si>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</si>
  <si>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</si>
  <si>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</si>
  <si>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</si>
  <si>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</si>
  <si>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</si>
  <si>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</si>
  <si>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</si>
  <si>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</si>
  <si>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</si>
  <si>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</si>
  <si>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</si>
  <si>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</si>
  <si>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</si>
  <si>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</si>
  <si>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</si>
  <si>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</si>
  <si>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</si>
  <si>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</si>
  <si>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</si>
  <si>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</si>
  <si>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</si>
  <si>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</si>
  <si>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</si>
  <si>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</si>
  <si>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</si>
  <si>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</si>
  <si>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</si>
  <si>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</si>
  <si>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</si>
  <si>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</si>
  <si>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</si>
  <si>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</si>
  <si>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</si>
  <si>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</si>
  <si>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</si>
  <si>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</si>
  <si>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</si>
  <si>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</si>
  <si>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</si>
  <si>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</si>
  <si>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</si>
  <si>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</si>
  <si>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</si>
  <si>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</si>
  <si>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</si>
  <si>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</si>
  <si>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</si>
  <si>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</si>
  <si>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</si>
  <si>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</si>
  <si>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</si>
  <si>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</si>
  <si>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</si>
  <si>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</si>
  <si>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</si>
  <si>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</si>
  <si>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</si>
  <si>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</si>
  <si>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</si>
  <si>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</si>
  <si>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</si>
  <si>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</si>
  <si>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</si>
  <si>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</si>
  <si>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</si>
  <si>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</si>
  <si>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</si>
  <si>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</si>
  <si>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</si>
  <si>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</si>
  <si>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</si>
  <si>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</si>
  <si>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</si>
  <si>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</si>
  <si>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</si>
  <si>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</si>
  <si>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</si>
  <si>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</si>
  <si>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</si>
  <si>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</si>
  <si>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</si>
  <si>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</si>
  <si>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</si>
  <si>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</si>
  <si>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</si>
  <si>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</si>
  <si>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</si>
  <si>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</si>
  <si>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</si>
  <si>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</si>
  <si>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</si>
  <si>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</si>
  <si>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</si>
  <si>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</si>
  <si>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</si>
  <si>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</si>
  <si>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</si>
  <si>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</si>
  <si>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</si>
  <si>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</si>
  <si>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</si>
  <si>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</si>
  <si>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</si>
  <si>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</si>
  <si>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</si>
  <si>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</si>
  <si>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</si>
  <si>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</si>
  <si>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</si>
  <si>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</si>
  <si>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</si>
  <si>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</si>
  <si>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</si>
  <si>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</si>
  <si>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</si>
  <si>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</si>
  <si>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</si>
  <si>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</si>
  <si>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</si>
  <si>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</si>
  <si>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</si>
  <si>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</si>
  <si>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</si>
  <si>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</si>
  <si>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</si>
  <si>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</si>
  <si>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</si>
  <si>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</si>
  <si>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</si>
  <si>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</si>
  <si>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</si>
  <si>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</si>
  <si>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</si>
  <si>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</si>
  <si>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</si>
  <si>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</si>
  <si>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</si>
  <si>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</si>
  <si>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</si>
  <si>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</si>
  <si>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</si>
  <si>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</si>
  <si>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</si>
  <si>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</si>
  <si>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</si>
  <si>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</si>
  <si>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</si>
  <si>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</si>
  <si>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</si>
  <si>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</si>
  <si>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</si>
  <si>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</si>
  <si>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</si>
  <si>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</si>
  <si>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</si>
  <si>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</si>
  <si>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</si>
  <si>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</si>
  <si>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</si>
  <si>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</si>
  <si>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</si>
  <si>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</si>
  <si>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</si>
  <si>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</si>
  <si>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</si>
  <si>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</si>
  <si>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</si>
  <si>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</si>
  <si>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</si>
  <si>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</si>
  <si>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</si>
  <si>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</si>
  <si>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</si>
  <si>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</si>
  <si>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</si>
  <si>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</si>
  <si>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</si>
  <si>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</si>
  <si>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</si>
  <si>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</si>
  <si>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</si>
  <si>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</si>
  <si>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</si>
  <si>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</si>
  <si>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</si>
  <si>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</si>
  <si>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</si>
  <si>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</si>
  <si>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</si>
  <si>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</si>
  <si>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</si>
  <si>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</si>
  <si>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</si>
  <si>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</si>
  <si>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</si>
  <si>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</si>
  <si>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</si>
  <si>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</si>
  <si>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</si>
  <si>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</si>
  <si>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</si>
  <si>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</si>
  <si>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</si>
  <si>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</si>
  <si>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</si>
  <si>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</si>
  <si>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</si>
  <si>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</si>
  <si>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</si>
  <si>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</si>
  <si>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</si>
  <si>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</si>
  <si>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</si>
  <si>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</si>
  <si>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</si>
  <si>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</si>
  <si>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</si>
  <si>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</si>
  <si>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</si>
  <si>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</si>
  <si>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</si>
  <si>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</si>
  <si>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</si>
  <si>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</si>
  <si>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</si>
  <si>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</si>
  <si>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</si>
  <si>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</si>
  <si>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</si>
  <si>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</si>
  <si>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</si>
  <si>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</si>
  <si>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</si>
  <si>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</si>
  <si>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</si>
  <si>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</si>
  <si>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</si>
  <si>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</si>
  <si>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</si>
  <si>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</si>
  <si>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</si>
  <si>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</si>
  <si>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</si>
  <si>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</si>
  <si>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</si>
  <si>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</si>
  <si>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</si>
  <si>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</si>
  <si>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</si>
  <si>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</si>
  <si>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</si>
  <si>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</si>
  <si>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</si>
  <si>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</si>
  <si>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</si>
  <si>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</si>
  <si>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</si>
  <si>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</si>
  <si>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</si>
  <si>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</si>
  <si>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</si>
  <si>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</si>
  <si>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</si>
  <si>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</si>
  <si>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</si>
  <si>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</si>
  <si>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</si>
  <si>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</si>
  <si>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</si>
  <si>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</si>
  <si>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</si>
  <si>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</si>
  <si>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</si>
  <si>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</si>
  <si>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</si>
  <si>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</si>
  <si>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</si>
  <si>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</si>
  <si>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</si>
  <si>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</si>
  <si>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</si>
  <si>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</si>
  <si>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</si>
  <si>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</si>
  <si>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</si>
  <si>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</si>
  <si>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</si>
  <si>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</si>
  <si>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</si>
  <si>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</si>
  <si>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</si>
  <si>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</si>
  <si>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</si>
  <si>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</si>
  <si>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</si>
  <si>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</si>
  <si>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</si>
  <si>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</si>
  <si>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</si>
  <si>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</si>
  <si>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</si>
  <si>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</si>
  <si>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</si>
  <si>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</si>
  <si>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</si>
  <si>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</si>
  <si>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</si>
  <si>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</si>
  <si>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</si>
  <si>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</si>
  <si>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</si>
  <si>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</si>
  <si>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</si>
  <si>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</si>
  <si>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</si>
  <si>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</si>
  <si>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</si>
  <si>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</si>
  <si>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</si>
  <si>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</si>
  <si>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</si>
  <si>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</si>
  <si>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</si>
  <si>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</si>
  <si>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</si>
  <si>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</si>
  <si>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</si>
  <si>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</si>
  <si>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</si>
  <si>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</si>
  <si>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</si>
  <si>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</si>
  <si>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</si>
  <si>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</si>
  <si>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</si>
  <si>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</si>
  <si>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</si>
  <si>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</si>
  <si>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</si>
  <si>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</si>
  <si>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</si>
  <si>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</si>
  <si>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</si>
  <si>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</si>
  <si>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</si>
  <si>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</si>
  <si>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</si>
  <si>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</si>
  <si>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</si>
  <si>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</si>
  <si>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</si>
  <si>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</si>
  <si>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</si>
  <si>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</si>
  <si>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</si>
  <si>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</si>
  <si>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</si>
  <si>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</si>
  <si>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</si>
  <si>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</si>
  <si>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</si>
  <si>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</si>
  <si>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</si>
  <si>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</si>
  <si>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</si>
  <si>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</si>
  <si>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</si>
  <si>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</si>
  <si>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</si>
  <si>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</si>
  <si>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</si>
  <si>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</si>
  <si>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</si>
  <si>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</si>
  <si>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</si>
  <si>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</si>
  <si>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</si>
  <si>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</si>
  <si>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</si>
  <si>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</si>
  <si>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</si>
  <si>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</si>
  <si>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</si>
  <si>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</si>
  <si>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</si>
  <si>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</si>
  <si>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</si>
  <si>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</si>
  <si>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</si>
  <si>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</si>
  <si>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</si>
  <si>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</si>
  <si>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</si>
  <si>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</si>
  <si>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</si>
  <si>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</si>
  <si>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</si>
  <si>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</si>
  <si>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</si>
  <si>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</si>
  <si>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</si>
  <si>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</si>
  <si>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</si>
  <si>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</si>
  <si>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</si>
  <si>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</si>
  <si>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</si>
  <si>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</si>
  <si>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</si>
  <si>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</si>
  <si>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</si>
  <si>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</si>
  <si>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</si>
  <si>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</si>
  <si>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</si>
  <si>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</si>
  <si>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</si>
  <si>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</si>
  <si>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</si>
  <si>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</si>
  <si>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</si>
  <si>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</si>
  <si>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</si>
  <si>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</si>
  <si>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</si>
  <si>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</si>
  <si>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</si>
  <si>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</si>
  <si>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</si>
  <si>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</si>
  <si>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</si>
  <si>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</si>
  <si>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</si>
  <si>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</si>
  <si>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</si>
  <si>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</si>
  <si>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</si>
  <si>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</si>
  <si>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</si>
  <si>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</si>
  <si>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</si>
  <si>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</si>
  <si>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</si>
  <si>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</si>
  <si>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</si>
  <si>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</si>
  <si>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</si>
  <si>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</si>
  <si>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</si>
  <si>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</si>
  <si>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</si>
  <si>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</si>
  <si>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</si>
  <si>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</si>
  <si>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</si>
  <si>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</si>
  <si>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</si>
  <si>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</si>
  <si>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</si>
  <si>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</si>
  <si>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</si>
  <si>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</si>
  <si>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</si>
  <si>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</si>
  <si>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</si>
  <si>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</si>
  <si>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</si>
  <si>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</si>
  <si>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</si>
  <si>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</si>
  <si>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</si>
  <si>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</si>
  <si>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</si>
  <si>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</si>
  <si>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</si>
  <si>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</si>
  <si>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</si>
  <si>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</si>
  <si>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</si>
  <si>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</si>
  <si>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</si>
  <si>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</si>
  <si>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</si>
  <si>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</si>
  <si>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</si>
  <si>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</si>
  <si>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</si>
  <si>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</si>
  <si>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</si>
  <si>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</si>
  <si>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</si>
  <si>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</si>
  <si>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</si>
  <si>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</si>
  <si>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</si>
  <si>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</si>
  <si>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</si>
  <si>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</si>
  <si>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</si>
  <si>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</si>
  <si>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</si>
  <si>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</si>
  <si>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</si>
  <si>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</si>
  <si>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</si>
  <si>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</si>
  <si>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</si>
  <si>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</si>
  <si>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</si>
  <si>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</si>
  <si>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</si>
  <si>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</si>
  <si>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</si>
  <si>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</si>
  <si>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</si>
  <si>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</si>
  <si>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</si>
  <si>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</si>
  <si>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</si>
  <si>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</si>
  <si>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</si>
  <si>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</si>
  <si>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</si>
  <si>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</si>
  <si>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</si>
  <si>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</si>
  <si>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</si>
  <si>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</si>
  <si>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</si>
  <si>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</si>
  <si>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</si>
  <si>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</si>
  <si>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</si>
  <si>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</si>
  <si>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</si>
  <si>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</si>
  <si>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</si>
  <si>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</si>
  <si>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</si>
  <si>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</si>
  <si>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</si>
  <si>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</si>
  <si>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</si>
  <si>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</si>
  <si>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</si>
  <si>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</si>
  <si>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</si>
  <si>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</si>
  <si>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</si>
  <si>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</si>
  <si>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</si>
  <si>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</si>
  <si>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</si>
  <si>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</si>
  <si>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</si>
  <si>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</si>
  <si>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</si>
  <si>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</si>
  <si>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</si>
  <si>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</si>
  <si>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</si>
  <si>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</si>
  <si>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</si>
  <si>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</si>
  <si>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</si>
  <si>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</si>
  <si>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</si>
  <si>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</si>
  <si>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</si>
  <si>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</si>
  <si>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</si>
  <si>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</si>
  <si>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</si>
  <si>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</si>
  <si>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</si>
  <si>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</si>
  <si>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</si>
  <si>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</si>
  <si>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</si>
  <si>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</si>
  <si>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</si>
  <si>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</si>
  <si>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</si>
  <si>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</si>
  <si>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</si>
  <si>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</si>
  <si>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</si>
  <si>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</si>
  <si>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</si>
  <si>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</si>
  <si>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</si>
  <si>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</si>
  <si>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</si>
  <si>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</si>
  <si>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</si>
  <si>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</si>
  <si>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</si>
  <si>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</si>
  <si>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</si>
  <si>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</si>
  <si>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</si>
  <si>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</si>
  <si>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</si>
  <si>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</si>
  <si>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</si>
  <si>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</si>
  <si>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</si>
  <si>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</si>
  <si>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</si>
  <si>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</si>
  <si>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</si>
  <si>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</si>
  <si>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</si>
  <si>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</si>
  <si>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</si>
  <si>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</si>
  <si>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</si>
  <si>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</si>
  <si>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</si>
  <si>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</si>
  <si>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</si>
  <si>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</si>
  <si>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</si>
  <si>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</si>
  <si>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</si>
  <si>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</si>
  <si>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</si>
  <si>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</si>
  <si>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</si>
  <si>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</si>
  <si>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</si>
  <si>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</si>
  <si>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</si>
  <si>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</si>
  <si>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</si>
  <si>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</si>
  <si>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</si>
  <si>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</si>
  <si>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</si>
  <si>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</si>
  <si>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</si>
  <si>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</si>
  <si>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</si>
  <si>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</si>
  <si>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</si>
  <si>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</si>
  <si>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</si>
  <si>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</si>
  <si>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</si>
  <si>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</si>
  <si>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</si>
  <si>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</si>
  <si>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</si>
  <si>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</si>
  <si>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</si>
  <si>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</si>
  <si>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</si>
  <si>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</si>
  <si>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</si>
  <si>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</si>
  <si>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</si>
  <si>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</si>
  <si>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</si>
  <si>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</si>
  <si>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</si>
  <si>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</si>
  <si>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</si>
  <si>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</si>
  <si>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</si>
  <si>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</si>
  <si>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</si>
  <si>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</si>
  <si>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</si>
  <si>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</si>
  <si>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</si>
  <si>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</si>
  <si>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</si>
  <si>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</si>
  <si>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</si>
  <si>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</si>
  <si>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</si>
  <si>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</si>
  <si>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</si>
  <si>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</si>
  <si>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</si>
  <si>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</si>
  <si>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</si>
  <si>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</si>
  <si>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</si>
  <si>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</si>
  <si>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</si>
  <si>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</si>
  <si>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</si>
  <si>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</si>
  <si>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</si>
  <si>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</si>
  <si>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</si>
  <si>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</si>
  <si>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</si>
  <si>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</si>
  <si>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</si>
  <si>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</si>
  <si>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</si>
  <si>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</si>
  <si>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</si>
  <si>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</si>
  <si>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</si>
  <si>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</si>
  <si>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</si>
  <si>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</si>
  <si>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</si>
  <si>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</si>
  <si>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</si>
  <si>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</si>
  <si>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</si>
  <si>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</si>
  <si>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</si>
  <si>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</si>
  <si>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</si>
  <si>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</si>
  <si>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</si>
  <si>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</si>
  <si>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</si>
  <si>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</si>
  <si>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</si>
  <si>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</si>
  <si>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</si>
  <si>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</si>
  <si>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</si>
  <si>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</si>
  <si>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</si>
  <si>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</si>
  <si>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</si>
  <si>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</si>
  <si>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</si>
  <si>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</si>
  <si>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</si>
  <si>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</si>
  <si>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</si>
  <si>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</si>
  <si>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</si>
  <si>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</si>
  <si>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</si>
  <si>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</si>
  <si>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</si>
  <si>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</si>
  <si>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</si>
  <si>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</si>
  <si>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</si>
  <si>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</si>
  <si>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</si>
  <si>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</si>
  <si>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</si>
  <si>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</si>
  <si>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</si>
  <si>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</si>
  <si>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</si>
  <si>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</si>
  <si>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</si>
  <si>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</si>
  <si>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</si>
  <si>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</si>
  <si>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</si>
  <si>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</si>
  <si>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</si>
  <si>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</si>
  <si>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</si>
  <si>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</si>
  <si>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</si>
  <si>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</si>
  <si>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</si>
  <si>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</si>
  <si>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</si>
  <si>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</si>
  <si>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</si>
  <si>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</si>
  <si>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</si>
  <si>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</si>
  <si>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</si>
  <si>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</si>
  <si>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</si>
  <si>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</si>
  <si>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</si>
  <si>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</si>
  <si>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</si>
  <si>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</si>
  <si>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</si>
  <si>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</si>
  <si>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</si>
  <si>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</si>
  <si>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</si>
  <si>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</si>
  <si>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</si>
  <si>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</si>
  <si>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</si>
  <si>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</si>
  <si>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</si>
  <si>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</si>
  <si>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</si>
  <si>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</si>
  <si>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</si>
  <si>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</si>
  <si>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</si>
  <si>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</si>
  <si>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</si>
  <si>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</si>
  <si>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</si>
  <si>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</si>
  <si>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</si>
  <si>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</si>
  <si>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</si>
  <si>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</si>
  <si>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</si>
  <si>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</si>
  <si>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</si>
  <si>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</si>
  <si>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</si>
  <si>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</si>
  <si>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</si>
  <si>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</si>
  <si>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</si>
  <si>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</si>
  <si>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</si>
  <si>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</si>
  <si>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</si>
  <si>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</si>
  <si>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</si>
  <si>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</si>
  <si>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</si>
  <si>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</si>
  <si>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</si>
  <si>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</si>
  <si>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</si>
  <si>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</si>
  <si>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</si>
  <si>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</si>
  <si>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</si>
  <si>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</si>
  <si>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</si>
  <si>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</si>
  <si>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</si>
  <si>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</si>
  <si>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</si>
  <si>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</si>
  <si>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</si>
  <si>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</si>
  <si>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</si>
  <si>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</si>
  <si>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</si>
  <si>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</si>
  <si>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</si>
  <si>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</si>
  <si>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</si>
  <si>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</si>
  <si>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</si>
  <si>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</si>
  <si>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</si>
  <si>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</si>
  <si>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</si>
  <si>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</si>
  <si>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</si>
  <si>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</si>
  <si>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</si>
  <si>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</si>
  <si>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</si>
  <si>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</si>
  <si>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</si>
  <si>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</si>
  <si>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</si>
  <si>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</si>
  <si>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</si>
  <si>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</si>
  <si>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</si>
  <si>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</si>
  <si>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</si>
  <si>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</si>
  <si>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</si>
  <si>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</si>
  <si>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</si>
  <si>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</si>
  <si>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</si>
  <si>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</si>
  <si>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</si>
  <si>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</si>
  <si>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</si>
  <si>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</si>
  <si>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</si>
  <si>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</si>
  <si>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</si>
  <si>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</si>
  <si>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</si>
  <si>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</si>
  <si>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</si>
  <si>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</si>
  <si>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</si>
  <si>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</si>
  <si>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</si>
  <si>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</si>
  <si>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</si>
  <si>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</si>
  <si>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</si>
  <si>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</si>
  <si>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</si>
  <si>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</si>
  <si>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</si>
  <si>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</si>
  <si>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</si>
  <si>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</si>
  <si>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</si>
  <si>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</si>
  <si>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</si>
  <si>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</si>
  <si>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</si>
  <si>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</si>
  <si>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</si>
  <si>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</si>
  <si>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</si>
  <si>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</si>
  <si>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</si>
  <si>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</si>
  <si>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</si>
  <si>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</si>
  <si>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</si>
  <si>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</si>
  <si>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</si>
  <si>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</si>
  <si>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</si>
  <si>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</si>
  <si>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</si>
  <si>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</si>
  <si>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</si>
  <si>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</si>
  <si>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</si>
  <si>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</si>
  <si>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</si>
  <si>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</si>
  <si>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</si>
  <si>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</si>
  <si>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</si>
  <si>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</si>
  <si>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</si>
  <si>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</si>
  <si>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</si>
  <si>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</si>
  <si>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</si>
  <si>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</si>
  <si>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</si>
  <si>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</si>
  <si>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</si>
  <si>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</si>
  <si>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</si>
  <si>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</si>
  <si>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</si>
  <si>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</si>
  <si>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</si>
  <si>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</si>
  <si>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</si>
  <si>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</si>
  <si>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</si>
  <si>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</si>
  <si>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</si>
  <si>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</si>
  <si>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</si>
  <si>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</si>
  <si>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</si>
  <si>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</si>
  <si>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</si>
  <si>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</si>
  <si>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</si>
  <si>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</si>
  <si>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</si>
  <si>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</si>
  <si>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</si>
  <si>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</si>
  <si>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</si>
  <si>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</si>
  <si>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</si>
  <si>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</si>
  <si>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</si>
  <si>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</si>
  <si>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</si>
  <si>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</si>
  <si>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</si>
  <si>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</si>
  <si>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</si>
  <si>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</si>
  <si>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</si>
  <si>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</si>
  <si>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</si>
  <si>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</si>
  <si>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</si>
  <si>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</si>
  <si>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</si>
  <si>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</si>
  <si>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</si>
  <si>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</si>
  <si>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</si>
  <si>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</si>
  <si>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</si>
  <si>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</si>
  <si>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</si>
  <si>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</si>
  <si>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</si>
  <si>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</si>
  <si>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</si>
  <si>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</si>
  <si>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</si>
  <si>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</si>
  <si>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</si>
  <si>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</si>
  <si>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</si>
  <si>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</si>
  <si>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</si>
  <si>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</si>
  <si>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</si>
  <si>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</si>
  <si>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</si>
  <si>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</si>
  <si>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</si>
  <si>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</si>
  <si>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</si>
  <si>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</si>
  <si>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</si>
  <si>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</si>
  <si>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</si>
  <si>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</si>
  <si>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</si>
  <si>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</si>
  <si>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</si>
  <si>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</si>
  <si>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</si>
  <si>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</si>
  <si>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</si>
  <si>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</si>
  <si>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</si>
  <si>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</si>
  <si>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</si>
  <si>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</si>
  <si>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</si>
  <si>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</si>
  <si>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</si>
  <si>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</si>
  <si>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</si>
  <si>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</si>
  <si>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</si>
  <si>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</si>
  <si>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</si>
  <si>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</si>
  <si>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</si>
  <si>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</si>
  <si>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</si>
  <si>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</si>
  <si>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</si>
  <si>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</si>
  <si>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</si>
  <si>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</si>
  <si>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</si>
  <si>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</si>
  <si>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</si>
  <si>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</si>
  <si>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</si>
  <si>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</si>
  <si>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</si>
  <si>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</si>
  <si>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</si>
  <si>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</si>
  <si>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</si>
  <si>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</si>
  <si>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</si>
  <si>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</si>
  <si>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</si>
  <si>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</si>
  <si>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</si>
  <si>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</si>
  <si>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</si>
  <si>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</si>
  <si>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</si>
  <si>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</si>
  <si>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</si>
  <si>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</si>
  <si>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</si>
  <si>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</si>
  <si>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</si>
  <si>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</si>
  <si>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</si>
  <si>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</si>
  <si>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</si>
  <si>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</si>
  <si>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</si>
  <si>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</si>
  <si>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</si>
  <si>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</si>
  <si>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</si>
  <si>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</si>
  <si>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</si>
  <si>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</si>
  <si>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</si>
  <si>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</si>
  <si>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</si>
  <si>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</si>
  <si>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</si>
  <si>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</si>
  <si>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</si>
  <si>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</si>
  <si>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</si>
  <si>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</si>
  <si>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</si>
  <si>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</si>
  <si>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</si>
  <si>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</si>
  <si>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</si>
  <si>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</si>
  <si>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</si>
  <si>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</si>
  <si>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</si>
  <si>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</si>
  <si>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</si>
  <si>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</si>
  <si>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</si>
  <si>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</si>
  <si>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</si>
  <si>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</si>
  <si>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</si>
  <si>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</si>
  <si>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</si>
  <si>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</si>
  <si>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</si>
  <si>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</si>
  <si>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</si>
  <si>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</si>
  <si>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</si>
  <si>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</si>
  <si>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</si>
  <si>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</si>
  <si>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</si>
  <si>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</si>
  <si>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</si>
  <si>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</si>
  <si>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</si>
  <si>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</si>
  <si>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</si>
  <si>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</si>
  <si>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</si>
  <si>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</si>
  <si>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</si>
  <si>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</si>
  <si>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</si>
  <si>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</si>
  <si>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</si>
  <si>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</si>
  <si>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</si>
  <si>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</si>
  <si>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</si>
  <si>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</si>
  <si>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</si>
  <si>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</si>
  <si>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</si>
  <si>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</si>
  <si>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</si>
  <si>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</si>
  <si>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</si>
  <si>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</si>
  <si>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</si>
  <si>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</si>
  <si>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</si>
  <si>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</si>
  <si>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</si>
  <si>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</si>
  <si>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</si>
  <si>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</si>
  <si>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</si>
  <si>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</si>
  <si>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</si>
  <si>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</si>
  <si>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</si>
  <si>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</si>
  <si>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</si>
  <si>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</si>
  <si>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</si>
  <si>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</si>
  <si>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</si>
  <si>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</si>
  <si>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</si>
  <si>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</si>
  <si>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</si>
  <si>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</si>
  <si>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</si>
  <si>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</si>
  <si>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</si>
  <si>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</si>
  <si>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</si>
  <si>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</si>
  <si>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</si>
  <si>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</si>
  <si>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</si>
  <si>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</si>
  <si>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</si>
  <si>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</si>
  <si>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</si>
  <si>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</si>
  <si>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</si>
  <si>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</si>
  <si>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</si>
  <si>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</si>
  <si>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</si>
  <si>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</si>
  <si>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</si>
  <si>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</si>
  <si>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</si>
  <si>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</si>
  <si>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</si>
  <si>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</si>
  <si>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</si>
  <si>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</si>
  <si>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</si>
  <si>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</si>
  <si>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</si>
  <si>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</si>
  <si>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</si>
  <si>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</si>
  <si>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</si>
  <si>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</si>
  <si>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</si>
  <si>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</si>
  <si>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</si>
  <si>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</si>
  <si>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</si>
  <si>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</si>
  <si>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</si>
  <si>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</si>
  <si>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</si>
  <si>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</si>
  <si>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</si>
  <si>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</si>
  <si>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</si>
  <si>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</si>
  <si>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</si>
  <si>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</si>
  <si>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</si>
  <si>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</si>
  <si>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</si>
  <si>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</si>
  <si>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</si>
  <si>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</si>
  <si>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</si>
  <si>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</si>
  <si>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</si>
  <si>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</si>
  <si>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</si>
  <si>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</si>
  <si>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</si>
  <si>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</si>
  <si>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</si>
  <si>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</si>
  <si>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</si>
  <si>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</si>
  <si>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</si>
  <si>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</si>
  <si>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</si>
  <si>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</si>
  <si>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</si>
  <si>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</si>
  <si>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</si>
  <si>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</si>
  <si>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</si>
  <si>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</si>
  <si>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</si>
  <si>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</si>
  <si>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</si>
  <si>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</si>
  <si>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</si>
  <si>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</si>
  <si>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</si>
  <si>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</si>
  <si>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</si>
  <si>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</si>
  <si>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</si>
  <si>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</si>
  <si>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</si>
  <si>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</si>
  <si>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</si>
  <si>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</si>
  <si>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</si>
  <si>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</si>
  <si>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</si>
  <si>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</si>
  <si>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</si>
  <si>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</si>
  <si>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</si>
  <si>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</si>
  <si>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</si>
  <si>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</si>
  <si>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</si>
  <si>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</si>
  <si>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</si>
  <si>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</si>
  <si>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</si>
  <si>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</si>
  <si>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</si>
  <si>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</si>
  <si>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</si>
  <si>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</si>
  <si>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</si>
  <si>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</si>
  <si>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</si>
  <si>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</si>
  <si>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</si>
  <si>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</si>
  <si>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</si>
  <si>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</si>
  <si>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</si>
  <si>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</si>
  <si>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</si>
  <si>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</si>
  <si>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</si>
  <si>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</si>
  <si>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</si>
  <si>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</si>
  <si>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</si>
  <si>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</si>
  <si>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</si>
  <si>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</si>
  <si>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</si>
  <si>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</si>
  <si>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</si>
  <si>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</si>
  <si>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</si>
  <si>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</si>
  <si>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</si>
  <si>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</si>
  <si>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</si>
  <si>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</si>
  <si>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</si>
  <si>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</si>
  <si>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</si>
  <si>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</si>
  <si>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</si>
  <si>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</si>
  <si>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</si>
  <si>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</si>
  <si>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</si>
  <si>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</si>
  <si>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</si>
  <si>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</si>
  <si>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</si>
  <si>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</si>
  <si>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</si>
  <si>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</si>
  <si>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</si>
  <si>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</si>
  <si>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</si>
  <si>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</si>
  <si>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</si>
  <si>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</si>
  <si>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</si>
  <si>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</si>
  <si>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</si>
  <si>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</si>
  <si>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</si>
  <si>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</si>
  <si>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</si>
  <si>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</si>
  <si>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</si>
  <si>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</si>
  <si>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</si>
  <si>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</si>
  <si>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</si>
  <si>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</si>
  <si>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</si>
  <si>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</si>
  <si>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</si>
  <si>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</si>
  <si>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</si>
  <si>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</si>
  <si>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</si>
  <si>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</si>
  <si>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</si>
  <si>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</si>
  <si>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</si>
  <si>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</si>
  <si>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</si>
  <si>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</si>
  <si>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</si>
  <si>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</si>
  <si>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</si>
  <si>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</si>
  <si>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</si>
  <si>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</si>
  <si>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</si>
  <si>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</si>
  <si>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</si>
  <si>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</si>
  <si>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</si>
  <si>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</si>
  <si>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</si>
  <si>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</si>
  <si>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</si>
  <si>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</si>
  <si>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</si>
  <si>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</si>
  <si>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</si>
  <si>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</si>
  <si>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</si>
  <si>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</si>
  <si>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</si>
  <si>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</si>
  <si>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</si>
  <si>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</si>
  <si>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</si>
  <si>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</si>
  <si>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</si>
  <si>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</si>
  <si>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</si>
  <si>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</si>
  <si>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</si>
  <si>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</si>
  <si>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</si>
  <si>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</si>
  <si>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</si>
  <si>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</si>
  <si>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</si>
  <si>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</si>
  <si>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</si>
  <si>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</si>
  <si>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</si>
  <si>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</si>
  <si>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</si>
  <si>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</si>
  <si>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</si>
  <si>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</si>
  <si>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</si>
  <si>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</si>
  <si>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</si>
  <si>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</si>
  <si>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</si>
  <si>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</si>
  <si>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</si>
  <si>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</si>
  <si>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</si>
  <si>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</si>
  <si>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</si>
  <si>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</si>
  <si>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</si>
  <si>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</si>
  <si>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</si>
  <si>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</si>
  <si>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</si>
  <si>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</si>
  <si>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</si>
  <si>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</si>
  <si>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</si>
  <si>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</si>
  <si>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</si>
  <si>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</si>
  <si>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</si>
  <si>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</si>
  <si>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</si>
  <si>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</si>
  <si>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</si>
  <si>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</si>
  <si>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</si>
  <si>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</si>
  <si>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</si>
  <si>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</si>
  <si>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</si>
  <si>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</si>
  <si>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</si>
  <si>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</si>
  <si>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</si>
  <si>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</si>
  <si>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</si>
  <si>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</si>
  <si>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</si>
  <si>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</si>
  <si>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</si>
  <si>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</si>
  <si>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</si>
  <si>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</si>
  <si>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</si>
  <si>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</si>
  <si>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</si>
  <si>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</si>
  <si>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</si>
  <si>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</si>
  <si>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</si>
  <si>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</si>
  <si>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</si>
  <si>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</si>
  <si>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</si>
  <si>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</si>
  <si>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</si>
  <si>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</si>
  <si>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</si>
  <si>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</si>
  <si>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</si>
  <si>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</si>
  <si>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</si>
  <si>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</si>
  <si>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</si>
  <si>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</si>
  <si>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</si>
  <si>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</si>
  <si>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</si>
  <si>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</si>
  <si>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</si>
  <si>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</si>
  <si>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</si>
  <si>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</si>
  <si>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</si>
  <si>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</si>
  <si>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</si>
  <si>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</si>
  <si>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</si>
  <si>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</si>
  <si>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</si>
  <si>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</si>
  <si>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</si>
  <si>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</si>
  <si>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</si>
  <si>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</si>
  <si>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</si>
  <si>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</si>
  <si>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</si>
  <si>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</si>
  <si>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</si>
  <si>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</si>
  <si>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</si>
  <si>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</si>
  <si>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</si>
  <si>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</si>
  <si>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</si>
  <si>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</si>
  <si>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</si>
  <si>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</si>
  <si>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</si>
  <si>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</si>
  <si>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</si>
  <si>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</si>
  <si>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</si>
  <si>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</si>
  <si>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</si>
  <si>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</si>
  <si>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</si>
  <si>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</si>
  <si>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</si>
  <si>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</si>
  <si>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</si>
  <si>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</si>
  <si>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</si>
  <si>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</si>
  <si>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</si>
  <si>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</si>
  <si>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</si>
  <si>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</si>
  <si>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</si>
  <si>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</si>
  <si>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</si>
  <si>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</si>
  <si>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</si>
  <si>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</si>
  <si>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</si>
  <si>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</si>
  <si>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</si>
  <si>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</si>
  <si>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</si>
  <si>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</si>
  <si>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</si>
  <si>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</si>
  <si>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</si>
  <si>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</si>
  <si>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</si>
  <si>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</si>
  <si>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</si>
  <si>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</si>
  <si>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</si>
  <si>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</si>
  <si>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</si>
  <si>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</si>
  <si>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</si>
  <si>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</si>
  <si>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</si>
  <si>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</si>
  <si>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</si>
  <si>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</si>
  <si>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</si>
  <si>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</si>
  <si>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</si>
  <si>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</si>
  <si>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</si>
  <si>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</si>
  <si>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</si>
  <si>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</si>
  <si>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</si>
  <si>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</si>
  <si>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</si>
  <si>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</si>
  <si>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</si>
  <si>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</si>
  <si>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</si>
  <si>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</si>
  <si>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</si>
  <si>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</si>
  <si>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</si>
  <si>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</si>
  <si>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</si>
  <si>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</si>
  <si>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</si>
  <si>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</si>
  <si>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</si>
  <si>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</si>
  <si>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</si>
  <si>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</si>
  <si>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</si>
  <si>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</si>
  <si>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</si>
  <si>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</si>
  <si>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</si>
  <si>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</si>
  <si>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</si>
  <si>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</si>
  <si>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</si>
  <si>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</si>
  <si>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</si>
  <si>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</si>
  <si>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</si>
  <si>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</si>
  <si>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</si>
  <si>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</si>
  <si>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</si>
  <si>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</si>
  <si>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</si>
  <si>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</si>
  <si>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</si>
  <si>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</si>
  <si>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</si>
  <si>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</si>
  <si>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</si>
  <si>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</si>
  <si>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</si>
  <si>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</si>
  <si>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</si>
  <si>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</si>
  <si>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</si>
  <si>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</si>
  <si>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</si>
  <si>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</si>
  <si>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</si>
  <si>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</si>
  <si>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</si>
  <si>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</si>
  <si>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</si>
  <si>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</si>
  <si>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</si>
  <si>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</si>
  <si>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</si>
  <si>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</si>
  <si>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</si>
  <si>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</si>
  <si>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</si>
  <si>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</si>
  <si>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</si>
  <si>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</si>
  <si>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</si>
  <si>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</si>
  <si>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</si>
  <si>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</si>
  <si>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</si>
  <si>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</si>
  <si>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</si>
  <si>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</si>
  <si>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</si>
  <si>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</si>
  <si>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</si>
  <si>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</si>
  <si>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</si>
  <si>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</si>
  <si>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</si>
  <si>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</si>
  <si>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</si>
  <si>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</si>
  <si>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</si>
  <si>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</si>
  <si>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</si>
  <si>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</si>
  <si>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</si>
  <si>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</si>
  <si>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</si>
  <si>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</si>
  <si>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</si>
  <si>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</si>
  <si>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</si>
  <si>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</si>
  <si>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</si>
  <si>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</si>
  <si>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</si>
  <si>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</si>
  <si>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</si>
  <si>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</si>
  <si>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</si>
  <si>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</si>
  <si>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</si>
  <si>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</si>
  <si>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</si>
  <si>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</si>
  <si>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</si>
  <si>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</si>
  <si>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</si>
  <si>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</si>
  <si>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</si>
  <si>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</si>
  <si>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</si>
  <si>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</si>
  <si>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</si>
  <si>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</si>
  <si>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</si>
  <si>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</si>
  <si>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</si>
  <si>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</si>
  <si>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</si>
  <si>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</si>
  <si>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</si>
  <si>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</si>
  <si>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</si>
  <si>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</si>
  <si>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</si>
  <si>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</si>
  <si>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</si>
  <si>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</si>
  <si>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</si>
  <si>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</si>
  <si>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</si>
  <si>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</si>
  <si>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</si>
  <si>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</si>
  <si>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</si>
  <si>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</si>
  <si>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</si>
  <si>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</si>
  <si>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</si>
  <si>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</si>
  <si>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</si>
  <si>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</si>
  <si>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</si>
  <si>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</si>
  <si>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</si>
  <si>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</si>
  <si>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</si>
  <si>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</si>
  <si>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</si>
  <si>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</si>
  <si>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</si>
  <si>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</si>
  <si>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</si>
  <si>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</si>
  <si>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</si>
  <si>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</si>
  <si>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</si>
  <si>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</si>
  <si>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</si>
  <si>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</si>
  <si>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</si>
  <si>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</si>
  <si>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</si>
  <si>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</si>
  <si>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</si>
  <si>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</si>
  <si>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</si>
  <si>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</si>
  <si>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</si>
  <si>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</si>
  <si>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</si>
  <si>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</si>
  <si>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</si>
  <si>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</si>
  <si>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</si>
  <si>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</si>
  <si>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</si>
  <si>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</si>
  <si>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</si>
  <si>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</si>
  <si>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</si>
  <si>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</si>
  <si>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</si>
  <si>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</si>
  <si>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</si>
  <si>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</si>
  <si>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</si>
  <si>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</si>
  <si>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</si>
  <si>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</si>
  <si>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</si>
  <si>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</si>
  <si>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</si>
  <si>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</si>
  <si>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</si>
  <si>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</si>
  <si>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</si>
  <si>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</si>
  <si>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</si>
  <si>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</si>
  <si>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</si>
  <si>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</si>
  <si>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</si>
  <si>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</si>
  <si>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</si>
  <si>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</si>
  <si>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</si>
  <si>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</si>
  <si>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</si>
  <si>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</si>
  <si>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</si>
  <si>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</si>
  <si>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</si>
  <si>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</si>
  <si>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</si>
  <si>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</si>
  <si>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</si>
  <si>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</si>
  <si>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</si>
  <si>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</si>
  <si>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</si>
  <si>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</si>
  <si>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</si>
  <si>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</si>
  <si>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</si>
  <si>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</si>
  <si>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</si>
  <si>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</si>
  <si>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</si>
  <si>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</si>
  <si>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</si>
  <si>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</si>
  <si>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</si>
  <si>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</si>
  <si>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</si>
  <si>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</si>
  <si>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</si>
  <si>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</si>
  <si>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</si>
  <si>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</si>
  <si>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</si>
  <si>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</si>
  <si>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</si>
  <si>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</si>
  <si>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</si>
  <si>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</si>
  <si>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</si>
  <si>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</si>
  <si>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</si>
  <si>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</si>
  <si>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</si>
  <si>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</si>
  <si>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</si>
  <si>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</si>
  <si>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</si>
  <si>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</si>
  <si>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</si>
  <si>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</si>
  <si>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</si>
  <si>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</si>
  <si>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</si>
  <si>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</si>
  <si>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</si>
  <si>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</si>
  <si>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</si>
  <si>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</si>
  <si>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</si>
  <si>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</si>
  <si>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</si>
  <si>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</si>
  <si>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</si>
  <si>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</si>
  <si>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</si>
  <si>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</si>
  <si>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</si>
  <si>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</si>
  <si>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</si>
  <si>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</si>
  <si>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</si>
  <si>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</si>
  <si>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</si>
  <si>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</si>
  <si>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</si>
  <si>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</si>
  <si>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</si>
  <si>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</si>
  <si>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</si>
  <si>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</si>
  <si>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</si>
  <si>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</si>
  <si>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</si>
  <si>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</si>
  <si>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</si>
  <si>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</si>
  <si>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</si>
  <si>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</si>
  <si>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</si>
  <si>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</si>
  <si>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</si>
  <si>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</si>
  <si>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</si>
  <si>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</si>
  <si>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</si>
  <si>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</si>
  <si>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</si>
  <si>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</si>
  <si>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</si>
  <si>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</si>
  <si>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</si>
  <si>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</si>
  <si>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</si>
  <si>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</si>
  <si>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</si>
  <si>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</si>
  <si>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</si>
  <si>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</si>
  <si>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</si>
  <si>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</si>
  <si>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</si>
  <si>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</si>
  <si>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</si>
  <si>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</si>
  <si>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</si>
  <si>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</si>
  <si>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</si>
  <si>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</si>
  <si>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</si>
  <si>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</si>
  <si>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</si>
  <si>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</si>
  <si>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</si>
  <si>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</si>
  <si>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</si>
  <si>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</si>
  <si>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</si>
  <si>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</si>
  <si>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</si>
  <si>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</si>
  <si>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</si>
  <si>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</si>
  <si>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</si>
  <si>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</si>
  <si>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</si>
  <si>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</si>
  <si>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</si>
  <si>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</si>
  <si>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</si>
  <si>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</si>
  <si>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</si>
  <si>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</si>
  <si>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</si>
  <si>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</si>
  <si>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</si>
  <si>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</si>
  <si>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</si>
  <si>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</si>
  <si>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</si>
  <si>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</si>
  <si>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</si>
  <si>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</si>
  <si>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</si>
  <si>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</si>
  <si>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</si>
  <si>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</si>
  <si>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</si>
  <si>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</si>
  <si>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</si>
  <si>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</si>
  <si>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</si>
  <si>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</si>
  <si>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</si>
  <si>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</si>
  <si>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</si>
  <si>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</si>
  <si>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</si>
  <si>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</si>
  <si>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</si>
  <si>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</si>
  <si>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</si>
  <si>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</si>
  <si>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</si>
  <si>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</si>
  <si>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</si>
  <si>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</si>
  <si>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</si>
  <si>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</si>
  <si>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</si>
  <si>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</si>
  <si>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</si>
  <si>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</si>
  <si>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</si>
  <si>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</si>
  <si>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</si>
  <si>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</si>
  <si>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</si>
  <si>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</si>
  <si>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</si>
  <si>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</si>
  <si>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</si>
  <si>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</si>
  <si>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</si>
  <si>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</si>
  <si>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</si>
  <si>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</si>
  <si>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</si>
  <si>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</si>
  <si>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</si>
  <si>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</si>
  <si>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</si>
  <si>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</si>
  <si>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</si>
  <si>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</si>
  <si>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</si>
  <si>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</si>
  <si>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</si>
  <si>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</si>
  <si>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</si>
  <si>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</si>
  <si>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</si>
  <si>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</si>
  <si>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</si>
  <si>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</si>
  <si>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</si>
  <si>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</si>
  <si>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</si>
  <si>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</si>
  <si>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</si>
  <si>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</si>
  <si>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</si>
  <si>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</si>
  <si>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</si>
  <si>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</si>
  <si>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</si>
  <si>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</si>
  <si>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</si>
  <si>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</si>
  <si>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</si>
  <si>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</si>
  <si>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</si>
  <si>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</si>
  <si>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</si>
  <si>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</si>
  <si>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</si>
  <si>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</si>
  <si>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</si>
  <si>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</si>
  <si>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</si>
  <si>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</si>
  <si>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</si>
  <si>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</si>
  <si>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</si>
  <si>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</si>
  <si>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</si>
  <si>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</si>
  <si>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</si>
  <si>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</si>
  <si>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</si>
  <si>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</si>
  <si>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</si>
  <si>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</si>
  <si>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</si>
  <si>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</si>
  <si>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</si>
  <si>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</si>
  <si>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</si>
  <si>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</si>
  <si>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</si>
  <si>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</si>
  <si>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</si>
  <si>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</si>
  <si>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</si>
  <si>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</si>
  <si>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</si>
  <si>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</si>
  <si>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</si>
  <si>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</si>
  <si>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</si>
  <si>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</si>
  <si>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</si>
  <si>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</si>
  <si>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</si>
  <si>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</si>
  <si>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</si>
  <si>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</si>
  <si>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</si>
  <si>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</si>
  <si>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</si>
  <si>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</si>
  <si>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</si>
  <si>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</si>
  <si>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</si>
  <si>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</si>
  <si>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</si>
  <si>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</si>
  <si>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</si>
  <si>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</si>
  <si>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</si>
  <si>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</si>
  <si>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</si>
  <si>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</si>
  <si>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</si>
  <si>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</si>
  <si>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</si>
  <si>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</si>
  <si>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</si>
  <si>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</si>
  <si>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</si>
  <si>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</si>
  <si>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</si>
  <si>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</si>
  <si>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</si>
  <si>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</si>
  <si>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</si>
  <si>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</si>
  <si>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</si>
  <si>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</si>
  <si>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</si>
  <si>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</si>
  <si>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</si>
  <si>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</si>
  <si>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</si>
  <si>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</si>
  <si>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</si>
  <si>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</si>
  <si>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</si>
  <si>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</si>
  <si>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</si>
  <si>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</si>
  <si>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</si>
  <si>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</si>
  <si>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</si>
  <si>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</si>
  <si>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</si>
  <si>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</si>
  <si>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</si>
  <si>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</si>
  <si>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</si>
  <si>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</si>
  <si>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</si>
  <si>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</si>
  <si>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</si>
  <si>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</si>
  <si>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</si>
  <si>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</si>
  <si>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</si>
  <si>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</si>
  <si>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</si>
  <si>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</si>
  <si>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</si>
  <si>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</si>
  <si>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</si>
  <si>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</si>
  <si>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</si>
  <si>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</si>
  <si>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</si>
  <si>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</si>
  <si>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</si>
  <si>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</si>
  <si>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</si>
  <si>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</si>
  <si>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</si>
  <si>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</si>
  <si>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</si>
  <si>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</si>
  <si>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</si>
  <si>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</si>
  <si>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</si>
  <si>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</si>
  <si>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</si>
  <si>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</si>
  <si>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</si>
  <si>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</si>
  <si>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</si>
  <si>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</si>
  <si>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</si>
  <si>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</si>
  <si>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</si>
  <si>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</si>
  <si>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</si>
  <si>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</si>
  <si>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</si>
  <si>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</si>
  <si>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</si>
  <si>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</si>
  <si>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</si>
  <si>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</si>
  <si>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</si>
  <si>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</si>
  <si>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</si>
  <si>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</si>
  <si>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</si>
  <si>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</si>
  <si>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</si>
  <si>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</si>
  <si>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</si>
  <si>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</si>
  <si>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</si>
  <si>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</si>
  <si>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</si>
  <si>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</si>
  <si>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</si>
  <si>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</si>
  <si>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</si>
  <si>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</si>
  <si>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</si>
  <si>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</si>
  <si>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</si>
  <si>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</si>
  <si>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</si>
  <si>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</si>
  <si>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</si>
  <si>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</si>
  <si>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</si>
  <si>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</si>
  <si>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</si>
  <si>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</si>
  <si>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</si>
  <si>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</si>
  <si>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</si>
  <si>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</si>
  <si>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</si>
  <si>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</si>
  <si>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</si>
  <si>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</si>
  <si>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</si>
  <si>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</si>
  <si>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</si>
  <si>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</si>
  <si>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</si>
  <si>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</si>
  <si>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</si>
  <si>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</si>
  <si>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</si>
  <si>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</si>
  <si>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</si>
  <si>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</si>
  <si>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</si>
  <si>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</si>
  <si>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</si>
  <si>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</si>
  <si>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</si>
  <si>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</si>
  <si>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</si>
  <si>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</si>
  <si>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</si>
  <si>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</si>
  <si>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</si>
  <si>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</si>
  <si>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</si>
  <si>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</si>
  <si>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</si>
  <si>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</si>
  <si>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</si>
  <si>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</si>
  <si>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</si>
  <si>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</si>
  <si>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</si>
  <si>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</si>
  <si>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</si>
  <si>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</si>
  <si>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</si>
  <si>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</si>
  <si>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</si>
  <si>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</si>
  <si>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</si>
  <si>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</si>
  <si>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</si>
  <si>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</si>
  <si>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</si>
  <si>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</si>
  <si>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</si>
  <si>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</si>
  <si>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</si>
  <si>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</si>
  <si>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</si>
  <si>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</si>
  <si>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</si>
  <si>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</si>
  <si>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</si>
  <si>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</si>
  <si>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</si>
  <si>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</si>
  <si>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</si>
  <si>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</si>
  <si>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</si>
  <si>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</si>
  <si>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</si>
  <si>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</si>
  <si>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</si>
  <si>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</si>
  <si>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</si>
  <si>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</si>
  <si>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</si>
  <si>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</si>
  <si>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</si>
  <si>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</si>
  <si>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</si>
  <si>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</si>
  <si>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</si>
  <si>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</si>
  <si>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</si>
  <si>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</si>
  <si>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</si>
  <si>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</si>
  <si>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</si>
  <si>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</si>
  <si>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</si>
  <si>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</si>
  <si>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</si>
  <si>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</si>
  <si>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</si>
  <si>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</si>
  <si>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</si>
  <si>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</si>
  <si>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</si>
  <si>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</si>
  <si>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</si>
  <si>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</si>
  <si>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</si>
  <si>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</si>
  <si>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</si>
  <si>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</si>
  <si>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</si>
  <si>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</si>
  <si>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</si>
  <si>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</si>
  <si>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</si>
  <si>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</si>
  <si>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</si>
  <si>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</si>
  <si>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</si>
  <si>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</si>
  <si>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</si>
  <si>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</si>
  <si>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</si>
  <si>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</si>
  <si>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</si>
  <si>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</si>
  <si>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</si>
  <si>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</si>
  <si>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</si>
  <si>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</si>
  <si>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</si>
  <si>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</si>
  <si>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</si>
  <si>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</si>
  <si>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</si>
  <si>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</si>
  <si>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</si>
  <si>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</si>
  <si>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</si>
  <si>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</si>
  <si>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</si>
  <si>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</si>
  <si>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</si>
  <si>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</si>
  <si>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</si>
  <si>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</si>
  <si>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</si>
  <si>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</si>
  <si>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</si>
  <si>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</si>
  <si>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</si>
  <si>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</si>
  <si>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</si>
  <si>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</si>
  <si>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</si>
  <si>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</si>
  <si>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</si>
  <si>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</si>
  <si>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</si>
  <si>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</si>
  <si>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</si>
  <si>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</si>
  <si>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</si>
  <si>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</si>
  <si>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</si>
  <si>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</si>
  <si>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</si>
  <si>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</si>
  <si>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</si>
  <si>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</si>
  <si>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</si>
  <si>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</si>
  <si>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</si>
  <si>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</si>
  <si>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</si>
  <si>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</si>
  <si>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</si>
  <si>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</si>
  <si>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</si>
  <si>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</si>
  <si>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</si>
  <si>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</si>
  <si>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</si>
  <si>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</si>
  <si>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</si>
  <si>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</si>
  <si>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</si>
  <si>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</si>
  <si>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</si>
  <si>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</si>
  <si>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</si>
  <si>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</si>
  <si>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</si>
  <si>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</si>
  <si>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</si>
  <si>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</si>
  <si>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</si>
  <si>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</si>
  <si>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</si>
  <si>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</si>
  <si>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</si>
  <si>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</si>
  <si>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</si>
  <si>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</si>
  <si>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</si>
  <si>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</si>
  <si>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</si>
  <si>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</si>
  <si>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</si>
  <si>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</si>
  <si>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</si>
  <si>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</si>
  <si>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</si>
  <si>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</si>
  <si>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</si>
  <si>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</si>
  <si>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</si>
  <si>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</si>
  <si>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</si>
  <si>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</si>
  <si>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</si>
  <si>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</si>
  <si>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</si>
  <si>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</si>
  <si>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</si>
  <si>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</si>
  <si>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</si>
  <si>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</si>
  <si>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</si>
  <si>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</si>
  <si>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</si>
  <si>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</si>
  <si>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</si>
  <si>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</si>
  <si>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</si>
  <si>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</si>
  <si>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</si>
  <si>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</si>
  <si>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</si>
  <si>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</si>
  <si>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</si>
  <si>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</si>
  <si>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</si>
  <si>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</si>
  <si>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</si>
  <si>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</si>
  <si>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</si>
  <si>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</si>
  <si>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</si>
  <si>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</si>
  <si>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</si>
  <si>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</si>
  <si>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</si>
  <si>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</si>
  <si>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</si>
  <si>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</si>
  <si>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</si>
  <si>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</si>
  <si>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</si>
  <si>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</si>
  <si>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</si>
  <si>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</si>
  <si>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</si>
  <si>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</si>
  <si>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</si>
  <si>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</si>
  <si>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</si>
  <si>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</si>
  <si>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</si>
  <si>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</si>
  <si>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</si>
  <si>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</si>
  <si>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</si>
  <si>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</si>
  <si>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</si>
  <si>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</si>
  <si>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</si>
  <si>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</si>
  <si>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</si>
  <si>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</si>
  <si>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</si>
  <si>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</si>
  <si>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</si>
  <si>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</si>
  <si>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</si>
  <si>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</si>
  <si>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</si>
  <si>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</si>
  <si>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</si>
  <si>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</si>
  <si>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</si>
  <si>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</si>
  <si>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</si>
  <si>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</si>
  <si>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</si>
  <si>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</si>
  <si>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</si>
  <si>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</si>
  <si>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</si>
  <si>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</si>
  <si>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</si>
  <si>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</si>
  <si>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</si>
  <si>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</si>
  <si>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</si>
  <si>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</si>
  <si>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</si>
  <si>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</si>
  <si>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</si>
  <si>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</si>
  <si>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</si>
  <si>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</si>
  <si>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</si>
  <si>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</si>
  <si>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</si>
  <si>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</si>
  <si>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</si>
  <si>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</si>
  <si>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</si>
  <si>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</si>
  <si>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</si>
  <si>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</si>
  <si>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</si>
  <si>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</si>
  <si>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</si>
  <si>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</si>
  <si>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</si>
  <si>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</si>
  <si>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</si>
  <si>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</si>
  <si>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</si>
  <si>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</si>
  <si>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</si>
  <si>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</si>
  <si>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</si>
  <si>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</si>
  <si>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</si>
  <si>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</si>
  <si>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</si>
  <si>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</si>
  <si>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</si>
  <si>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</si>
  <si>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</si>
  <si>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</si>
  <si>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</si>
  <si>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</si>
  <si>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</si>
  <si>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</si>
  <si>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</si>
  <si>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</si>
  <si>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</si>
  <si>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</si>
  <si>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</si>
  <si>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</si>
  <si>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</si>
  <si>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</si>
  <si>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</si>
  <si>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</si>
  <si>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</si>
  <si>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</si>
  <si>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</si>
  <si>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</si>
  <si>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</si>
  <si>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</si>
  <si>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</si>
  <si>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</si>
  <si>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</si>
  <si>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</si>
  <si>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</si>
  <si>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</si>
  <si>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</si>
  <si>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</si>
  <si>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</si>
  <si>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</si>
  <si>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</si>
  <si>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</si>
  <si>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</si>
  <si>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</si>
  <si>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</si>
  <si>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</si>
  <si>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</si>
  <si>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</si>
  <si>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</si>
  <si>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</si>
  <si>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</si>
  <si>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</si>
  <si>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</si>
  <si>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</si>
  <si>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</si>
  <si>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</si>
  <si>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</si>
  <si>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</si>
  <si>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</si>
  <si>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</si>
  <si>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</si>
  <si>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</si>
  <si>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</si>
  <si>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</si>
  <si>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</si>
  <si>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</si>
  <si>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</si>
  <si>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</si>
  <si>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</si>
  <si>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</si>
  <si>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</si>
  <si>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</si>
  <si>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</si>
  <si>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</si>
  <si>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</si>
  <si>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</si>
  <si>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</si>
  <si>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</si>
  <si>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</si>
  <si>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</si>
  <si>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</si>
  <si>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</si>
  <si>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</si>
  <si>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</si>
  <si>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</si>
  <si>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</si>
  <si>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</si>
  <si>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</si>
  <si>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</si>
  <si>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</si>
  <si>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</si>
  <si>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</si>
  <si>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</si>
  <si>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</si>
  <si>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</si>
  <si>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</si>
  <si>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</si>
  <si>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</si>
  <si>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</si>
  <si>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</si>
  <si>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</si>
  <si>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</si>
  <si>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</si>
  <si>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</si>
  <si>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</si>
  <si>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</si>
  <si>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</si>
  <si>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</si>
  <si>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</si>
  <si>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</si>
  <si>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</si>
  <si>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</si>
  <si>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</si>
  <si>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</si>
  <si>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</si>
  <si>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</si>
  <si>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</si>
  <si>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</si>
  <si>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</si>
  <si>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</si>
  <si>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</si>
  <si>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</si>
  <si>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</si>
  <si>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</si>
  <si>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</si>
  <si>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</si>
  <si>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</si>
  <si>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</si>
  <si>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</si>
  <si>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</si>
  <si>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</si>
  <si>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</si>
  <si>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</si>
  <si>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</si>
  <si>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</si>
  <si>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</si>
  <si>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</si>
  <si>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</si>
  <si>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</si>
  <si>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</si>
  <si>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</si>
  <si>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</si>
  <si>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</si>
  <si>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</si>
  <si>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</si>
  <si>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</si>
  <si>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</si>
  <si>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</si>
  <si>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</si>
  <si>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</si>
  <si>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</si>
  <si>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</si>
  <si>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</si>
  <si>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</si>
  <si>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</si>
  <si>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</si>
  <si>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</si>
  <si>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</si>
  <si>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</si>
  <si>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</si>
  <si>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</si>
  <si>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</si>
  <si>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</si>
  <si>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</si>
  <si>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</si>
  <si>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</si>
  <si>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</si>
  <si>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</si>
  <si>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</si>
  <si>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</si>
  <si>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</si>
  <si>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</si>
  <si>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</si>
  <si>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</si>
  <si>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</si>
  <si>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</si>
  <si>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</si>
  <si>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</si>
  <si>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</si>
  <si>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</si>
  <si>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</si>
  <si>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</si>
  <si>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</si>
  <si>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</si>
  <si>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</si>
  <si>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</si>
  <si>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</si>
  <si>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</si>
  <si>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</si>
  <si>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</si>
  <si>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</si>
  <si>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</si>
  <si>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</si>
  <si>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</si>
  <si>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</si>
  <si>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</si>
  <si>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</si>
  <si>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</si>
  <si>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</si>
  <si>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</si>
  <si>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</si>
  <si>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</si>
  <si>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</si>
  <si>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</si>
  <si>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</si>
  <si>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</si>
  <si>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</si>
  <si>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</si>
  <si>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</si>
  <si>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</si>
  <si>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</si>
  <si>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</si>
  <si>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</si>
  <si>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</si>
  <si>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</si>
  <si>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</si>
  <si>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</si>
  <si>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</si>
  <si>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</si>
  <si>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</si>
  <si>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</si>
  <si>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</si>
  <si>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</si>
  <si>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</si>
  <si>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</si>
  <si>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</si>
  <si>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</si>
  <si>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</si>
  <si>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</si>
  <si>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</si>
  <si>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</si>
  <si>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</si>
  <si>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</si>
  <si>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</si>
  <si>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</si>
  <si>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</si>
  <si>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</si>
  <si>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</si>
  <si>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</si>
  <si>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</si>
  <si>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</si>
  <si>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</si>
  <si>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</si>
  <si>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</si>
  <si>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</si>
  <si>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</si>
  <si>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</si>
  <si>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</si>
  <si>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</si>
  <si>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</si>
  <si>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</si>
  <si>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</si>
  <si>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</si>
  <si>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</si>
  <si>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</si>
  <si>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</si>
  <si>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</si>
  <si>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</si>
  <si>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</si>
  <si>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</si>
  <si>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</si>
  <si>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</si>
  <si>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</si>
  <si>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</si>
  <si>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</si>
  <si>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</si>
  <si>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</si>
  <si>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</si>
  <si>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</si>
  <si>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</si>
  <si>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</si>
  <si>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</si>
  <si>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</si>
  <si>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</si>
  <si>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</si>
  <si>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</si>
  <si>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</si>
  <si>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</si>
  <si>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</si>
  <si>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</si>
  <si>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</si>
  <si>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</si>
  <si>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</si>
  <si>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</si>
  <si>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</si>
  <si>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</si>
  <si>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</si>
  <si>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</si>
  <si>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</si>
  <si>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</si>
  <si>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</si>
  <si>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</si>
  <si>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</si>
  <si>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</si>
  <si>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</si>
  <si>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</si>
  <si>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</si>
  <si>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</si>
  <si>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</si>
  <si>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</si>
  <si>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</si>
  <si>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</si>
  <si>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</si>
  <si>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</si>
  <si>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</si>
  <si>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</si>
  <si>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</si>
  <si>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</si>
  <si>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</si>
  <si>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</si>
  <si>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</si>
  <si>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</si>
  <si>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</si>
  <si>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</si>
  <si>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</si>
  <si>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</si>
  <si>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</si>
  <si>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</si>
  <si>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</si>
  <si>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</si>
  <si>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</si>
  <si>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</si>
  <si>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</si>
  <si>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</si>
  <si>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</si>
  <si>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</si>
  <si>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</si>
  <si>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</si>
  <si>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</si>
  <si>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</si>
  <si>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</si>
  <si>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</si>
  <si>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</si>
  <si>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</si>
  <si>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</si>
  <si>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</si>
  <si>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</si>
  <si>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</si>
  <si>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</si>
  <si>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</si>
  <si>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</si>
  <si>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</si>
  <si>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</si>
  <si>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</si>
  <si>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</si>
  <si>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</si>
  <si>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</si>
  <si>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</si>
  <si>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</si>
  <si>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</si>
  <si>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</si>
  <si>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</si>
  <si>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</si>
  <si>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</si>
  <si>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</si>
  <si>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</si>
  <si>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</si>
  <si>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</si>
  <si>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</si>
  <si>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</si>
  <si>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</si>
  <si>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</si>
  <si>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</si>
  <si>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</si>
  <si>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</si>
  <si>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</si>
  <si>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</si>
  <si>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</si>
  <si>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</si>
  <si>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</si>
  <si>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</si>
  <si>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</si>
  <si>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</si>
  <si>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</si>
  <si>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</si>
  <si>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</si>
  <si>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</si>
  <si>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</si>
  <si>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</si>
  <si>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</si>
  <si>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</si>
  <si>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</si>
  <si>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</si>
  <si>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</si>
  <si>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</si>
  <si>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</si>
  <si>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</si>
  <si>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</si>
  <si>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</si>
  <si>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</si>
  <si>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</si>
  <si>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</si>
  <si>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</si>
  <si>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</si>
  <si>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</si>
  <si>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</si>
  <si>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</si>
  <si>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</si>
  <si>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</si>
  <si>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</si>
  <si>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</si>
  <si>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</si>
  <si>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</si>
  <si>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</si>
  <si>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</si>
  <si>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</si>
  <si>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</si>
  <si>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</si>
  <si>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</si>
  <si>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</si>
  <si>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</si>
  <si>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</si>
  <si>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</si>
  <si>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</si>
  <si>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</si>
  <si>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</si>
  <si>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</si>
  <si>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</si>
  <si>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</si>
  <si>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</si>
  <si>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</si>
  <si>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</si>
  <si>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</si>
  <si>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</si>
  <si>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</si>
  <si>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</si>
  <si>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</si>
  <si>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</si>
  <si>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</si>
  <si>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</si>
  <si>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</si>
  <si>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</si>
  <si>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</si>
  <si>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</si>
  <si>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</si>
  <si>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</si>
  <si>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</si>
  <si>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</si>
  <si>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</si>
  <si>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</si>
  <si>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</si>
  <si>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</si>
  <si>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</si>
  <si>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</si>
  <si>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</si>
  <si>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</si>
  <si>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</si>
  <si>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</si>
  <si>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</si>
  <si>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</si>
  <si>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</si>
  <si>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</si>
  <si>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</si>
  <si>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</si>
  <si>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</si>
  <si>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</si>
  <si>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</si>
  <si>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</si>
  <si>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</si>
  <si>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</si>
  <si>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</si>
  <si>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</si>
  <si>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</si>
  <si>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</si>
  <si>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</si>
  <si>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</si>
  <si>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</si>
  <si>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</si>
  <si>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</si>
  <si>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</si>
  <si>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</si>
  <si>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</si>
  <si>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</si>
  <si>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</si>
  <si>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</si>
  <si>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</si>
  <si>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</si>
  <si>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</si>
  <si>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</si>
  <si>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</si>
  <si>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</si>
  <si>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</si>
  <si>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</si>
  <si>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</si>
  <si>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</si>
  <si>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</si>
  <si>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</si>
  <si>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</si>
  <si>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</si>
  <si>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</si>
  <si>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</si>
  <si>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</si>
  <si>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</si>
  <si>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</si>
  <si>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</si>
  <si>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</si>
  <si>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</si>
  <si>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</si>
  <si>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</si>
  <si>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</si>
  <si>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</si>
  <si>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</si>
  <si>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</si>
  <si>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</si>
  <si>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</si>
  <si>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</si>
  <si>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</si>
  <si>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</si>
  <si>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</si>
  <si>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</si>
  <si>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</si>
  <si>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</si>
  <si>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</si>
  <si>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</si>
  <si>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</si>
  <si>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</si>
  <si>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</si>
  <si>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</si>
  <si>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</si>
  <si>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</si>
  <si>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</si>
  <si>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</si>
  <si>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</si>
  <si>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</si>
  <si>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</si>
  <si>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</si>
  <si>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</si>
  <si>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</si>
  <si>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</si>
  <si>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</si>
  <si>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</si>
  <si>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</si>
  <si>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</si>
  <si>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</si>
  <si>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</si>
  <si>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</si>
  <si>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</si>
  <si>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</si>
  <si>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</si>
  <si>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</si>
  <si>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</si>
  <si>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</si>
  <si>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</si>
  <si>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</si>
  <si>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</si>
  <si>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</si>
  <si>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</si>
  <si>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</si>
  <si>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</si>
  <si>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</si>
  <si>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</si>
  <si>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</si>
  <si>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</si>
  <si>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</si>
  <si>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</si>
  <si>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</si>
  <si>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</si>
  <si>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</si>
  <si>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</si>
  <si>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</si>
  <si>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</si>
  <si>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</si>
  <si>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</si>
  <si>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</si>
  <si>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</si>
  <si>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</si>
  <si>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</si>
  <si>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</si>
  <si>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</si>
  <si>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</si>
  <si>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</si>
  <si>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</si>
  <si>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</si>
  <si>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</si>
  <si>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</si>
  <si>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</si>
  <si>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</si>
  <si>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</si>
  <si>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</si>
  <si>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</si>
  <si>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</si>
  <si>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</si>
  <si>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</si>
  <si>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</si>
  <si>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</si>
  <si>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</si>
  <si>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</si>
  <si>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</si>
  <si>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</si>
  <si>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</si>
  <si>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</si>
  <si>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</si>
  <si>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</si>
  <si>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</si>
  <si>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</si>
  <si>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</si>
  <si>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</si>
  <si>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</si>
  <si>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</si>
  <si>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</si>
  <si>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</si>
  <si>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</si>
  <si>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</si>
  <si>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</si>
  <si>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</si>
  <si>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</si>
  <si>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</si>
  <si>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</si>
  <si>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</si>
  <si>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</si>
  <si>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</si>
  <si>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</si>
  <si>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</si>
  <si>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</si>
  <si>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</si>
  <si>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</si>
  <si>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</si>
  <si>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</si>
  <si>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</si>
  <si>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</si>
  <si>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</si>
  <si>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</si>
  <si>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</si>
  <si>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</si>
  <si>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</si>
  <si>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</si>
  <si>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</si>
  <si>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</si>
  <si>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</si>
  <si>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</si>
  <si>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</si>
  <si>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</si>
  <si>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</si>
  <si>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</si>
  <si>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</si>
  <si>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</si>
  <si>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</si>
  <si>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</si>
  <si>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</si>
  <si>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</si>
  <si>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</si>
  <si>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</si>
  <si>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</si>
  <si>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</si>
  <si>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</si>
  <si>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</si>
  <si>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</si>
  <si>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</si>
  <si>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</si>
  <si>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</si>
  <si>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</si>
  <si>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</si>
  <si>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</si>
  <si>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</si>
  <si>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</si>
  <si>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</si>
  <si>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</si>
  <si>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</si>
  <si>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</si>
  <si>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</si>
  <si>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</si>
  <si>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</si>
  <si>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</si>
  <si>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</si>
  <si>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</si>
  <si>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</si>
  <si>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</si>
  <si>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</si>
  <si>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</si>
  <si>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</si>
  <si>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</si>
  <si>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</si>
  <si>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</si>
  <si>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</si>
  <si>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</si>
  <si>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</si>
  <si>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</si>
  <si>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</si>
  <si>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</si>
  <si>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</si>
  <si>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</si>
  <si>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</si>
  <si>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</si>
  <si>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</si>
  <si>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</si>
  <si>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</si>
  <si>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</si>
  <si>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</si>
  <si>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</si>
  <si>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</si>
  <si>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</si>
  <si>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</si>
  <si>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</si>
  <si>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</si>
  <si>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</si>
  <si>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</si>
  <si>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</si>
  <si>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</si>
  <si>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</si>
  <si>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</si>
  <si>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</si>
  <si>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</si>
  <si>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</si>
  <si>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</si>
  <si>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</si>
  <si>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</si>
  <si>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</si>
  <si>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</si>
  <si>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</si>
  <si>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</si>
  <si>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</si>
  <si>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</si>
  <si>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</si>
  <si>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</si>
  <si>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</si>
  <si>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</si>
  <si>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</si>
  <si>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</si>
  <si>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</si>
  <si>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</si>
  <si>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</si>
  <si>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</si>
  <si>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</si>
  <si>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</si>
  <si>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</si>
  <si>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</si>
  <si>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</si>
  <si>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</si>
  <si>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</si>
  <si>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</si>
  <si>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</si>
  <si>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</si>
  <si>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</si>
  <si>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</si>
  <si>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</si>
  <si>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</si>
  <si>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</si>
  <si>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</si>
  <si>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</si>
  <si>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</si>
  <si>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</si>
  <si>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</si>
  <si>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</si>
  <si>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</si>
  <si>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</si>
  <si>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</si>
  <si>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</si>
  <si>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</si>
  <si>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</si>
  <si>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</si>
  <si>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</si>
  <si>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</si>
  <si>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</si>
  <si>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</si>
  <si>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</si>
  <si>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</si>
  <si>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</si>
  <si>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</si>
  <si>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</si>
  <si>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</si>
  <si>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</si>
  <si>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</si>
  <si>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</si>
  <si>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</si>
  <si>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</si>
  <si>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</si>
  <si>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</si>
  <si>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</si>
  <si>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</si>
  <si>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</si>
  <si>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</si>
  <si>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</si>
  <si>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</si>
  <si>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</si>
  <si>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</si>
  <si>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</si>
  <si>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</si>
  <si>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</si>
  <si>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</si>
  <si>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</si>
  <si>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</si>
  <si>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</si>
  <si>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</si>
  <si>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</si>
  <si>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</si>
  <si>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</si>
  <si>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</si>
  <si>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</si>
  <si>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</si>
  <si>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</si>
  <si>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</si>
  <si>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</si>
  <si>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</si>
  <si>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</si>
  <si>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</si>
  <si>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</si>
  <si>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</si>
  <si>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</si>
  <si>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</si>
  <si>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</si>
  <si>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</si>
  <si>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</si>
  <si>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</si>
  <si>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</si>
  <si>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</si>
  <si>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</si>
  <si>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</si>
  <si>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</si>
  <si>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</si>
  <si>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</si>
  <si>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</si>
  <si>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</si>
  <si>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</si>
  <si>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</si>
  <si>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</si>
  <si>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</si>
  <si>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</si>
  <si>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</si>
  <si>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</si>
  <si>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</si>
  <si>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</si>
  <si>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</si>
  <si>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</si>
  <si>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</si>
  <si>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</si>
  <si>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</si>
  <si>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</si>
  <si>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</si>
  <si>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</si>
  <si>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</si>
  <si>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</si>
  <si>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</si>
  <si>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</si>
  <si>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</si>
  <si>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</si>
  <si>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</si>
  <si>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</si>
  <si>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</si>
  <si>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</si>
  <si>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</si>
  <si>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</si>
  <si>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</si>
  <si>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</si>
  <si>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</si>
  <si>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</si>
  <si>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</si>
  <si>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</si>
  <si>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</si>
  <si>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</si>
  <si>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</si>
  <si>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</si>
  <si>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</si>
  <si>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</si>
  <si>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</si>
  <si>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</si>
  <si>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</si>
  <si>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</si>
  <si>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</si>
  <si>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</si>
  <si>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</si>
  <si>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</si>
  <si>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</si>
  <si>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</si>
  <si>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</si>
  <si>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</si>
  <si>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</si>
  <si>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</si>
  <si>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</si>
  <si>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</si>
  <si>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</si>
  <si>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</si>
  <si>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</si>
  <si>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</si>
  <si>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</si>
  <si>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</si>
  <si>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</si>
  <si>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</si>
  <si>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</si>
  <si>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</si>
  <si>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</si>
  <si>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</si>
  <si>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</si>
  <si>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</si>
  <si>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</si>
  <si>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</si>
  <si>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</si>
  <si>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</si>
  <si>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</si>
  <si>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</si>
  <si>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</si>
  <si>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</si>
  <si>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</si>
  <si>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</si>
  <si>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</si>
  <si>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</si>
  <si>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</si>
  <si>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</si>
  <si>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</si>
  <si>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</si>
  <si>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</si>
  <si>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</si>
  <si>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</si>
  <si>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</si>
  <si>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</si>
  <si>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</si>
  <si>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</si>
  <si>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</si>
  <si>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</si>
  <si>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</si>
  <si>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</si>
  <si>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</si>
  <si>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</si>
  <si>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</si>
  <si>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</si>
  <si>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</si>
  <si>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</si>
  <si>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</si>
  <si>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</si>
  <si>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</si>
  <si>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</si>
  <si>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</si>
  <si>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</si>
  <si>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</si>
  <si>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</si>
  <si>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</si>
  <si>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</si>
  <si>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</si>
  <si>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</si>
  <si>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</si>
  <si>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</si>
  <si>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</si>
  <si>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</si>
  <si>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</si>
  <si>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</si>
  <si>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</si>
  <si>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</si>
  <si>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</si>
  <si>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</si>
  <si>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</si>
  <si>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</si>
  <si>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</si>
  <si>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</si>
  <si>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</si>
  <si>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</si>
  <si>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</si>
  <si>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</si>
  <si>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</si>
  <si>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</si>
  <si>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</si>
  <si>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</si>
  <si>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</si>
  <si>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</si>
  <si>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</si>
  <si>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</si>
  <si>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</si>
  <si>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</si>
  <si>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</si>
  <si>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</si>
  <si>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</si>
  <si>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</si>
  <si>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</si>
  <si>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</si>
  <si>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</si>
  <si>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</si>
  <si>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</si>
  <si>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</si>
  <si>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</si>
  <si>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</si>
  <si>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</si>
  <si>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</si>
  <si>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</si>
  <si>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</si>
  <si>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</si>
  <si>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</si>
  <si>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</si>
  <si>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</si>
  <si>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</si>
  <si>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</si>
  <si>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</si>
  <si>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</si>
  <si>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</si>
  <si>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</si>
  <si>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</si>
  <si>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</si>
  <si>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</si>
  <si>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</si>
  <si>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</si>
  <si>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</si>
  <si>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</si>
  <si>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</si>
  <si>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</si>
  <si>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</si>
  <si>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</si>
  <si>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</si>
  <si>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</si>
  <si>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</si>
  <si>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</si>
  <si>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</si>
  <si>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</si>
  <si>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</si>
  <si>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</si>
  <si>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</si>
  <si>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</si>
  <si>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</si>
  <si>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</si>
  <si>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</si>
  <si>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</si>
  <si>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</si>
  <si>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</si>
  <si>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</si>
  <si>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</si>
  <si>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</si>
  <si>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</si>
  <si>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</si>
  <si>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</si>
  <si>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</si>
  <si>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</si>
  <si>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</si>
  <si>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</si>
  <si>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</si>
  <si>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</si>
  <si>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</si>
  <si>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</si>
  <si>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</si>
  <si>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</si>
  <si>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</si>
  <si>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</si>
  <si>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</si>
  <si>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</si>
  <si>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</si>
  <si>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</si>
  <si>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</si>
  <si>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</si>
  <si>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</si>
  <si>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</si>
  <si>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</si>
  <si>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</si>
  <si>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</si>
  <si>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</si>
  <si>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</si>
  <si>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</si>
  <si>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</si>
  <si>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</si>
  <si>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</si>
  <si>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</si>
  <si>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</si>
  <si>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</si>
  <si>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</si>
  <si>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</si>
  <si>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</si>
  <si>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</si>
  <si>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</si>
  <si>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</si>
  <si>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</si>
  <si>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</si>
  <si>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</si>
  <si>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</si>
  <si>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</si>
  <si>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</si>
  <si>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</si>
  <si>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</si>
  <si>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</si>
  <si>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</si>
  <si>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</si>
  <si>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</si>
  <si>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</si>
  <si>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</si>
  <si>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</si>
  <si>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</si>
  <si>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</si>
  <si>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</si>
  <si>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</si>
  <si>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</si>
  <si>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</si>
  <si>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</si>
  <si>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</si>
  <si>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</si>
  <si>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</si>
  <si>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</si>
  <si>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</si>
  <si>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</si>
  <si>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</si>
  <si>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</si>
  <si>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</si>
  <si>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</si>
  <si>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</si>
  <si>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</si>
  <si>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</si>
  <si>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</si>
  <si>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</si>
  <si>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</si>
  <si>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</si>
  <si>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</si>
  <si>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</si>
  <si>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</si>
  <si>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</si>
  <si>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</si>
  <si>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</si>
  <si>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</si>
  <si>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</si>
  <si>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</si>
  <si>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</si>
  <si>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</si>
  <si>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</si>
  <si>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</si>
  <si>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</si>
  <si>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</si>
  <si>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</si>
  <si>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</si>
  <si>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</si>
  <si>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</si>
  <si>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</si>
  <si>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</si>
  <si>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</si>
  <si>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</si>
  <si>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</si>
  <si>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</si>
  <si>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</si>
  <si>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</si>
  <si>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</si>
  <si>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</si>
  <si>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</si>
  <si>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</si>
  <si>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</si>
  <si>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</si>
  <si>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</si>
  <si>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</si>
  <si>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</si>
  <si>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</si>
  <si>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</si>
  <si>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</si>
  <si>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</si>
  <si>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</si>
  <si>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</si>
  <si>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</si>
  <si>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</si>
  <si>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</si>
  <si>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</si>
  <si>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</si>
  <si>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</si>
  <si>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</si>
  <si>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</si>
  <si>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</si>
  <si>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</si>
  <si>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</si>
  <si>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</si>
  <si>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</si>
  <si>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</si>
  <si>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</si>
  <si>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</si>
  <si>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</si>
  <si>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</si>
  <si>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</si>
  <si>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</si>
  <si>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</si>
  <si>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</si>
  <si>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</si>
  <si>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</si>
  <si>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</si>
  <si>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</si>
  <si>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</si>
  <si>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</si>
  <si>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</si>
  <si>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</si>
  <si>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</si>
  <si>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</si>
  <si>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</si>
  <si>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</si>
  <si>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</si>
  <si>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</si>
  <si>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</si>
  <si>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</si>
  <si>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</si>
  <si>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</si>
  <si>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</si>
  <si>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</si>
  <si>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</si>
  <si>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</si>
  <si>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</si>
  <si>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</si>
  <si>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</si>
  <si>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</si>
  <si>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</si>
  <si>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</si>
  <si>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</si>
  <si>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</si>
  <si>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</si>
  <si>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</si>
  <si>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</si>
  <si>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</si>
  <si>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</si>
  <si>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</si>
  <si>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</si>
  <si>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</si>
  <si>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</si>
  <si>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</si>
  <si>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</si>
  <si>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</si>
  <si>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</si>
  <si>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</si>
  <si>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</si>
  <si>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</si>
  <si>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</si>
  <si>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</si>
  <si>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</si>
  <si>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</si>
  <si>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</si>
  <si>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</si>
  <si>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</si>
  <si>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</si>
  <si>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</si>
  <si>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</si>
  <si>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</si>
  <si>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</si>
  <si>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</si>
  <si>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</si>
  <si>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</si>
  <si>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</si>
  <si>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</si>
  <si>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</si>
  <si>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</si>
  <si>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</si>
  <si>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</si>
  <si>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</si>
  <si>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</si>
  <si>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</si>
  <si>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</si>
  <si>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</si>
  <si>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</si>
  <si>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</si>
  <si>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</si>
  <si>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</si>
  <si>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</si>
  <si>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</si>
  <si>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</si>
  <si>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</si>
  <si>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</si>
  <si>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</si>
  <si>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</si>
  <si>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</si>
  <si>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</si>
  <si>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</si>
  <si>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</si>
  <si>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</si>
  <si>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</si>
  <si>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</si>
  <si>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</si>
  <si>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</si>
  <si>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</si>
  <si>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</si>
  <si>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</si>
  <si>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</si>
  <si>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</si>
  <si>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</si>
  <si>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</si>
  <si>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</si>
  <si>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</si>
  <si>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</si>
  <si>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</si>
  <si>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</si>
  <si>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</si>
  <si>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</si>
  <si>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</si>
  <si>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</si>
  <si>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</si>
  <si>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</si>
  <si>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</si>
  <si>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</si>
  <si>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</si>
  <si>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</si>
  <si>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</si>
  <si>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</si>
  <si>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</si>
  <si>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</si>
  <si>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</si>
  <si>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</si>
  <si>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</si>
  <si>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</si>
  <si>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</si>
  <si>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</si>
  <si>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</si>
  <si>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</si>
  <si>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</si>
  <si>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</si>
  <si>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</si>
  <si>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</si>
  <si>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</si>
  <si>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</si>
  <si>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</si>
  <si>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</si>
  <si>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</si>
  <si>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</si>
  <si>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</si>
  <si>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</si>
  <si>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</si>
  <si>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</si>
  <si>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</si>
  <si>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</si>
  <si>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</si>
  <si>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</si>
  <si>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</si>
  <si>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</si>
  <si>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</si>
  <si>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</si>
  <si>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</si>
  <si>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</si>
  <si>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</si>
  <si>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</si>
  <si>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</si>
  <si>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</si>
  <si>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</si>
  <si>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</si>
  <si>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</si>
  <si>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</si>
  <si>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</si>
  <si>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</si>
  <si>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</si>
  <si>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</si>
  <si>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</si>
  <si>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</si>
  <si>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</si>
  <si>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</si>
  <si>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</si>
  <si>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</si>
  <si>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</si>
  <si>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</si>
  <si>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</si>
  <si>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</si>
  <si>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</si>
  <si>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</si>
  <si>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</si>
  <si>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</si>
  <si>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</si>
  <si>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</si>
  <si>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</si>
  <si>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</si>
  <si>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</si>
  <si>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</si>
  <si>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</si>
  <si>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</si>
  <si>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</si>
  <si>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</si>
  <si>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</si>
  <si>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</si>
  <si>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</si>
  <si>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</si>
  <si>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</si>
  <si>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</si>
  <si>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</si>
  <si>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</si>
  <si>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</si>
  <si>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</si>
  <si>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</si>
  <si>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</si>
  <si>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</si>
  <si>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</si>
  <si>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</si>
  <si>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</si>
  <si>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</si>
  <si>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</si>
  <si>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</si>
  <si>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</si>
  <si>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</si>
  <si>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</si>
  <si>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</si>
  <si>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</si>
  <si>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</si>
  <si>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</si>
  <si>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</si>
  <si>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</si>
  <si>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</si>
  <si>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</si>
  <si>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</si>
  <si>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</si>
  <si>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</si>
  <si>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</si>
  <si>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</si>
  <si>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</si>
  <si>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</si>
  <si>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</si>
  <si>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</si>
  <si>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</si>
  <si>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</si>
  <si>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</si>
  <si>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</si>
  <si>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</si>
  <si>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</si>
  <si>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</si>
  <si>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</si>
  <si>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</si>
  <si>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</si>
  <si>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</si>
  <si>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</si>
  <si>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</si>
  <si>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</si>
  <si>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</si>
  <si>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</si>
  <si>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</si>
  <si>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</si>
  <si>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</si>
  <si>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</si>
  <si>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</si>
  <si>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</si>
  <si>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</si>
  <si>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</si>
  <si>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</si>
  <si>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</si>
  <si>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</si>
  <si>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</si>
  <si>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</si>
  <si>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</si>
  <si>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</si>
  <si>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</si>
  <si>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</si>
  <si>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</si>
  <si>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</si>
  <si>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</si>
  <si>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</si>
  <si>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</si>
  <si>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</si>
  <si>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</si>
  <si>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</si>
  <si>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</si>
  <si>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</si>
  <si>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</si>
  <si>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</si>
  <si>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</si>
  <si>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</si>
  <si>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</si>
  <si>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</si>
  <si>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</si>
  <si>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</si>
  <si>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</si>
  <si>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</si>
  <si>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</si>
  <si>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</si>
  <si>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</si>
  <si>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</si>
  <si>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</si>
  <si>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</si>
  <si>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</si>
  <si>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</si>
  <si>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</si>
  <si>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</si>
  <si>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</si>
  <si>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</si>
  <si>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</si>
  <si>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</si>
  <si>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</si>
  <si>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</si>
  <si>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</si>
  <si>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</si>
  <si>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</si>
  <si>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</si>
  <si>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</si>
  <si>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</si>
  <si>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</si>
  <si>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</si>
  <si>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</si>
  <si>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</si>
  <si>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</si>
  <si>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</si>
  <si>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</si>
  <si>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</si>
  <si>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</si>
  <si>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</si>
  <si>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</si>
  <si>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</si>
  <si>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</si>
  <si>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</si>
  <si>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</si>
  <si>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</si>
  <si>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</si>
  <si>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</si>
  <si>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</si>
  <si>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</si>
  <si>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</si>
  <si>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</si>
  <si>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</si>
  <si>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</si>
  <si>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</si>
  <si>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</si>
  <si>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</si>
  <si>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</si>
  <si>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</si>
  <si>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</si>
  <si>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</si>
  <si>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</si>
  <si>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</si>
  <si>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</si>
  <si>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</si>
  <si>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</si>
  <si>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</si>
  <si>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</si>
  <si>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</si>
  <si>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</si>
  <si>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</si>
  <si>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</si>
  <si>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</si>
  <si>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</si>
  <si>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</si>
  <si>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</si>
  <si>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</si>
  <si>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</si>
  <si>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</si>
  <si>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</si>
  <si>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</si>
  <si>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</si>
  <si>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</si>
  <si>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</si>
  <si>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</si>
  <si>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</si>
  <si>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</si>
  <si>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</si>
  <si>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</si>
  <si>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</si>
  <si>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</si>
  <si>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</si>
  <si>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</si>
  <si>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</si>
  <si>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</si>
  <si>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</si>
  <si>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</si>
  <si>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</si>
  <si>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</si>
  <si>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</si>
  <si>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</si>
  <si>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</si>
  <si>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</si>
  <si>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</si>
  <si>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</si>
  <si>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</si>
  <si>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</si>
  <si>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</si>
  <si>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</si>
  <si>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</si>
  <si>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</si>
  <si>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</si>
  <si>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</si>
  <si>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</si>
  <si>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</si>
  <si>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</si>
  <si>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</si>
  <si>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</si>
  <si>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</si>
  <si>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</si>
  <si>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</si>
  <si>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</si>
  <si>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</si>
  <si>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</si>
  <si>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</si>
  <si>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</si>
  <si>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</si>
  <si>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</si>
  <si>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</si>
  <si>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</si>
  <si>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</si>
  <si>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</si>
  <si>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</si>
  <si>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</si>
  <si>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</si>
  <si>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</si>
  <si>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</si>
  <si>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</si>
  <si>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</si>
  <si>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</si>
  <si>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</si>
  <si>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</si>
  <si>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</si>
  <si>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</si>
  <si>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</si>
  <si>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</si>
  <si>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</si>
  <si>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</si>
  <si>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</si>
  <si>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</si>
  <si>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</si>
  <si>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</si>
  <si>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</si>
  <si>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</si>
  <si>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</si>
  <si>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</si>
  <si>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</si>
  <si>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</si>
  <si>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</si>
  <si>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</si>
  <si>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</si>
  <si>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</si>
  <si>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</si>
  <si>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</si>
  <si>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</si>
  <si>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</si>
  <si>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</si>
  <si>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</si>
  <si>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</si>
  <si>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</si>
  <si>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</si>
  <si>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</si>
  <si>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</si>
  <si>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</si>
  <si>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</si>
  <si>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</si>
  <si>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</si>
  <si>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</si>
  <si>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</si>
  <si>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</si>
  <si>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</si>
  <si>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</si>
  <si>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</si>
  <si>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</si>
  <si>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</si>
  <si>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</si>
  <si>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</si>
  <si>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</si>
  <si>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</si>
  <si>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</si>
  <si>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</si>
  <si>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</si>
  <si>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</si>
  <si>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</si>
  <si>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</si>
  <si>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</si>
  <si>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</si>
  <si>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</si>
  <si>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</si>
  <si>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</si>
  <si>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</si>
  <si>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</si>
  <si>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</si>
  <si>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</si>
  <si>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</si>
  <si>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</si>
  <si>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</si>
  <si>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</si>
  <si>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</si>
  <si>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</si>
  <si>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</si>
  <si>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</si>
  <si>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</si>
  <si>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</si>
  <si>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</si>
  <si>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</si>
  <si>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</si>
  <si>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</si>
  <si>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</si>
  <si>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</si>
  <si>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</si>
  <si>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</si>
  <si>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</si>
  <si>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</si>
  <si>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</si>
  <si>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</si>
  <si>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</si>
  <si>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</si>
  <si>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</si>
  <si>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</si>
  <si>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</si>
  <si>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</si>
  <si>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</si>
  <si>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</si>
  <si>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</si>
  <si>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</si>
  <si>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</si>
  <si>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</si>
  <si>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</si>
  <si>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</si>
  <si>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</si>
  <si>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</si>
  <si>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</si>
  <si>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</si>
  <si>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</si>
  <si>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</si>
  <si>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</si>
  <si>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</si>
  <si>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</si>
  <si>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</si>
  <si>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</si>
  <si>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</si>
  <si>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</si>
  <si>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</si>
  <si>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</si>
  <si>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</si>
  <si>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</si>
  <si>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</si>
  <si>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</si>
  <si>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</si>
  <si>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</si>
  <si>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</si>
  <si>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</si>
  <si>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</si>
  <si>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</si>
  <si>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</si>
  <si>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</si>
  <si>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</si>
  <si>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</si>
  <si>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</si>
  <si>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</si>
  <si>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</si>
  <si>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</si>
  <si>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</si>
  <si>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</si>
  <si>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</si>
  <si>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</si>
  <si>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</si>
  <si>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</si>
  <si>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</si>
  <si>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</si>
  <si>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</si>
  <si>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</si>
  <si>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</si>
  <si>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</si>
  <si>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</si>
  <si>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</si>
  <si>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</si>
  <si>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</si>
  <si>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</si>
  <si>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</si>
  <si>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</si>
  <si>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</si>
  <si>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</si>
  <si>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</si>
  <si>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</si>
  <si>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</si>
  <si>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</si>
  <si>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</si>
  <si>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</si>
  <si>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</si>
  <si>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</si>
  <si>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</si>
  <si>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</si>
  <si>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</si>
  <si>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</si>
  <si>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</si>
  <si>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</si>
  <si>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</si>
  <si>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</si>
  <si>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</si>
  <si>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</si>
  <si>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</si>
  <si>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</si>
  <si>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</si>
  <si>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</si>
  <si>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</si>
  <si>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</si>
  <si>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</si>
  <si>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</si>
  <si>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</si>
  <si>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</si>
  <si>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</si>
  <si>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</si>
  <si>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</si>
  <si>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</si>
  <si>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</si>
  <si>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</si>
  <si>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</si>
  <si>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</si>
  <si>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</si>
  <si>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</si>
  <si>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</si>
  <si>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</si>
  <si>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</si>
  <si>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</si>
  <si>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</si>
  <si>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</si>
  <si>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</si>
  <si>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</si>
  <si>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</si>
  <si>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</si>
  <si>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</si>
  <si>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</si>
  <si>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</si>
  <si>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</si>
  <si>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</si>
  <si>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</si>
  <si>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</si>
  <si>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</si>
  <si>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</si>
  <si>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</si>
  <si>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</si>
  <si>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</si>
  <si>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</si>
  <si>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</si>
  <si>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</si>
  <si>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</si>
  <si>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</si>
  <si>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</si>
  <si>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</si>
  <si>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</si>
  <si>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</si>
  <si>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</si>
  <si>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</si>
  <si>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</si>
  <si>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</si>
  <si>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</si>
  <si>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</si>
  <si>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</si>
  <si>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</si>
  <si>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</si>
  <si>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</si>
  <si>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</si>
  <si>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</si>
  <si>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</si>
  <si>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</si>
  <si>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</si>
  <si>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</si>
  <si>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</si>
  <si>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</si>
  <si>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</si>
  <si>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</si>
  <si>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</si>
  <si>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</si>
  <si>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</si>
  <si>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</si>
  <si>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</si>
  <si>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</si>
  <si>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</si>
  <si>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</si>
  <si>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</si>
  <si>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</si>
  <si>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</si>
  <si>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</si>
  <si>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</si>
  <si>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</si>
  <si>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</si>
  <si>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</si>
  <si>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</si>
  <si>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</si>
  <si>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</si>
  <si>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</si>
  <si>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</si>
  <si>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</si>
  <si>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</si>
  <si>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</si>
  <si>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</si>
  <si>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</si>
  <si>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</si>
  <si>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</si>
  <si>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</si>
  <si>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</si>
  <si>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</si>
  <si>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</si>
  <si>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</si>
  <si>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</si>
  <si>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</si>
  <si>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</si>
  <si>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</si>
  <si>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</si>
  <si>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</si>
  <si>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</si>
  <si>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</si>
  <si>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</si>
  <si>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</si>
  <si>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</si>
  <si>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</si>
  <si>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</si>
  <si>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</si>
  <si>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</si>
  <si>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</si>
  <si>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</si>
  <si>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</si>
  <si>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</si>
  <si>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</si>
  <si>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</si>
  <si>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</si>
  <si>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</si>
  <si>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</si>
  <si>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</si>
  <si>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</si>
  <si>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</si>
  <si>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</si>
  <si>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</si>
  <si>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</si>
  <si>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</si>
  <si>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</si>
  <si>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</si>
  <si>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</si>
  <si>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</si>
  <si>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</si>
  <si>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</si>
  <si>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</si>
  <si>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</si>
  <si>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</si>
  <si>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</si>
  <si>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</si>
  <si>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</si>
  <si>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</si>
  <si>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</si>
  <si>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</si>
  <si>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</si>
  <si>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</si>
  <si>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</si>
  <si>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</si>
  <si>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</si>
  <si>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</si>
  <si>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</si>
  <si>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</si>
  <si>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</si>
  <si>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</si>
  <si>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</si>
  <si>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</si>
  <si>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</si>
  <si>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</si>
  <si>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</si>
  <si>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</si>
  <si>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</si>
  <si>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</si>
  <si>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</si>
  <si>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</si>
  <si>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</si>
  <si>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</si>
  <si>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</si>
  <si>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</si>
  <si>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</si>
  <si>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</si>
  <si>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</si>
  <si>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</si>
  <si>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</si>
  <si>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</si>
  <si>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</si>
  <si>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</si>
  <si>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</si>
  <si>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</si>
  <si>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</si>
  <si>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</si>
  <si>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</si>
  <si>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</si>
  <si>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</si>
  <si>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</si>
  <si>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</si>
  <si>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</si>
  <si>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</si>
  <si>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</si>
  <si>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</si>
  <si>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</si>
  <si>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</si>
  <si>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</si>
  <si>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</si>
  <si>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</si>
  <si>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</si>
  <si>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</si>
  <si>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</si>
  <si>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</si>
  <si>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</si>
  <si>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</si>
  <si>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</si>
  <si>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</si>
  <si>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</si>
  <si>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</si>
  <si>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</si>
  <si>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</si>
  <si>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</si>
  <si>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</si>
  <si>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</si>
  <si>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</si>
  <si>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</si>
  <si>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</si>
  <si>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</si>
  <si>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</si>
  <si>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</si>
  <si>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</si>
  <si>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</si>
  <si>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</si>
  <si>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</si>
  <si>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</si>
  <si>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</si>
  <si>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</si>
  <si>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</si>
  <si>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</si>
  <si>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</si>
  <si>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</si>
  <si>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</si>
  <si>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</si>
  <si>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</si>
  <si>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</si>
  <si>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</si>
  <si>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</si>
  <si>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</si>
  <si>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</si>
  <si>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</si>
  <si>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</si>
  <si>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</si>
  <si>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</si>
  <si>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</si>
  <si>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</si>
  <si>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</si>
  <si>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</si>
  <si>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</si>
  <si>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</si>
  <si>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</si>
  <si>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</si>
  <si>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</si>
  <si>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</si>
  <si>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</si>
  <si>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</si>
  <si>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</si>
  <si>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</si>
  <si>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</si>
  <si>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</si>
  <si>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</si>
  <si>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</si>
  <si>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</si>
  <si>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</si>
  <si>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</si>
  <si>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</si>
  <si>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</si>
  <si>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</si>
  <si>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</si>
  <si>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</si>
  <si>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</si>
  <si>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</si>
  <si>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</si>
  <si>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</si>
  <si>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</si>
  <si>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</si>
  <si>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</si>
  <si>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</si>
  <si>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</si>
  <si>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</si>
  <si>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</si>
  <si>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</si>
  <si>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</si>
  <si>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</si>
  <si>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</si>
  <si>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</si>
  <si>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</si>
  <si>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</si>
  <si>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</si>
  <si>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</si>
  <si>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</si>
  <si>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</si>
  <si>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</si>
  <si>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</si>
  <si>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</si>
  <si>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</si>
  <si>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</si>
  <si>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</si>
  <si>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</si>
  <si>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</si>
  <si>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</si>
  <si>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</si>
  <si>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</si>
  <si>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</si>
  <si>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</si>
  <si>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</si>
  <si>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</si>
  <si>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</si>
  <si>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</si>
  <si>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</si>
  <si>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</si>
  <si>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</si>
  <si>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</si>
  <si>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</si>
  <si>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</si>
  <si>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</si>
  <si>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</si>
  <si>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</si>
  <si>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</si>
  <si>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</si>
  <si>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</si>
  <si>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</si>
  <si>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</si>
  <si>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</si>
  <si>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</si>
  <si>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</si>
  <si>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</si>
  <si>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</si>
  <si>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</si>
  <si>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</si>
  <si>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</si>
  <si>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</si>
  <si>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</si>
  <si>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</si>
  <si>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</si>
  <si>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</si>
  <si>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</si>
  <si>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</si>
  <si>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</si>
  <si>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</si>
  <si>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</si>
  <si>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</si>
  <si>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</si>
  <si>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</si>
  <si>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</si>
  <si>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</si>
  <si>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</si>
  <si>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</si>
  <si>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</si>
  <si>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</si>
  <si>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</si>
  <si>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</si>
  <si>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</si>
  <si>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</si>
  <si>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</si>
  <si>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</si>
  <si>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</si>
  <si>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</si>
  <si>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</si>
  <si>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</si>
  <si>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</si>
  <si>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</si>
  <si>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</si>
  <si>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</si>
  <si>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</si>
  <si>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</si>
  <si>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</si>
  <si>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</si>
  <si>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</si>
  <si>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</si>
  <si>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</si>
  <si>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</si>
  <si>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</si>
  <si>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</si>
  <si>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</si>
  <si>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</si>
  <si>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</si>
  <si>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</si>
  <si>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</si>
  <si>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</si>
  <si>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</si>
  <si>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</si>
  <si>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</si>
  <si>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</si>
  <si>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</si>
  <si>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</si>
  <si>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</si>
  <si>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</si>
  <si>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</si>
  <si>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</si>
  <si>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</si>
  <si>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</si>
  <si>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</si>
  <si>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</si>
  <si>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</si>
  <si>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</si>
  <si>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</si>
  <si>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</si>
  <si>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</si>
  <si>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</si>
  <si>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</si>
  <si>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</si>
  <si>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</si>
  <si>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</si>
  <si>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</si>
  <si>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</si>
  <si>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</si>
  <si>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</si>
  <si>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</si>
  <si>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</si>
  <si>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</si>
  <si>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</si>
  <si>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</si>
  <si>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</si>
  <si>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</si>
  <si>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</si>
  <si>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</si>
  <si>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</si>
  <si>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</si>
  <si>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</si>
  <si>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</si>
  <si>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</si>
  <si>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</si>
  <si>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</si>
  <si>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</si>
  <si>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</si>
  <si>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</si>
  <si>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</si>
  <si>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</si>
  <si>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</si>
  <si>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</si>
  <si>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</si>
  <si>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</si>
  <si>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</si>
  <si>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</si>
  <si>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</si>
  <si>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</si>
  <si>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</si>
  <si>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</si>
  <si>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</si>
  <si>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</si>
  <si>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</si>
  <si>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</si>
  <si>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</si>
  <si>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</si>
  <si>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</si>
  <si>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</si>
  <si>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</si>
  <si>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</si>
  <si>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</si>
  <si>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</si>
  <si>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</si>
  <si>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</si>
  <si>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</si>
  <si>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</si>
  <si>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</si>
  <si>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</si>
  <si>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</si>
  <si>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</si>
  <si>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</si>
  <si>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</si>
  <si>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</si>
  <si>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</si>
  <si>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</si>
  <si>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</si>
  <si>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</si>
  <si>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</si>
  <si>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</si>
  <si>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</si>
  <si>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</si>
  <si>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</si>
  <si>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</si>
  <si>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</si>
  <si>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</si>
  <si>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</si>
  <si>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</si>
  <si>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</si>
  <si>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</si>
  <si>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</si>
  <si>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</si>
  <si>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</si>
  <si>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</si>
  <si>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</si>
  <si>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</si>
  <si>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</si>
  <si>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</si>
  <si>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</si>
  <si>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</si>
  <si>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</si>
  <si>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</si>
  <si>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</si>
  <si>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</si>
  <si>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</si>
  <si>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</si>
  <si>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</si>
  <si>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</si>
  <si>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</si>
  <si>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</si>
  <si>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</si>
  <si>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</si>
  <si>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</si>
  <si>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</si>
  <si>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</si>
  <si>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</si>
  <si>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</si>
  <si>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</si>
  <si>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</si>
  <si>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</si>
  <si>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</si>
  <si>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</si>
  <si>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</si>
  <si>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</si>
  <si>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</si>
  <si>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</si>
  <si>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</si>
  <si>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</si>
  <si>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</si>
  <si>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</si>
  <si>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</si>
  <si>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</si>
  <si>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</si>
  <si>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</si>
  <si>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</si>
  <si>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</si>
  <si>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</si>
  <si>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</si>
  <si>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</si>
  <si>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</si>
  <si>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</si>
  <si>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</si>
  <si>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</si>
  <si>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</si>
  <si>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</si>
  <si>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</si>
  <si>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</si>
  <si>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</si>
  <si>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</si>
  <si>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</si>
  <si>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</si>
  <si>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</si>
  <si>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</si>
  <si>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</si>
  <si>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</si>
  <si>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</si>
  <si>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</si>
  <si>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</si>
  <si>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</si>
  <si>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</si>
  <si>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</si>
  <si>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</si>
  <si>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</si>
  <si>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</si>
  <si>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</si>
  <si>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</si>
  <si>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</si>
  <si>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</si>
  <si>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</si>
  <si>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</si>
  <si>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</si>
  <si>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</si>
  <si>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</si>
  <si>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</si>
  <si>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</si>
  <si>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</si>
  <si>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</si>
  <si>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</si>
  <si>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</si>
  <si>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</si>
  <si>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</si>
  <si>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</si>
  <si>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</si>
  <si>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</si>
  <si>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</si>
  <si>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</si>
  <si>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</si>
  <si>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</si>
  <si>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</si>
  <si>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</si>
  <si>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</si>
  <si>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</si>
  <si>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</si>
  <si>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</si>
  <si>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</si>
  <si>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</si>
  <si>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</si>
  <si>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</si>
  <si>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</si>
  <si>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</si>
  <si>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</si>
  <si>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</si>
  <si>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</si>
  <si>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</si>
  <si>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</si>
  <si>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</si>
  <si>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</si>
  <si>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</si>
  <si>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</si>
  <si>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</si>
  <si>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</si>
  <si>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</si>
  <si>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</si>
  <si>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</si>
  <si>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</si>
  <si>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</si>
  <si>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</si>
  <si>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</si>
  <si>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</si>
  <si>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</si>
  <si>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</si>
  <si>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</si>
  <si>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</si>
  <si>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</si>
  <si>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</si>
  <si>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</si>
  <si>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</si>
  <si>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</si>
  <si>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</si>
  <si>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</si>
  <si>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</si>
  <si>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</si>
  <si>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</si>
  <si>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</si>
  <si>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</si>
  <si>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</si>
  <si>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</si>
  <si>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</si>
  <si>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</si>
  <si>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</si>
  <si>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</si>
  <si>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</si>
  <si>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</si>
  <si>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</si>
  <si>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</si>
  <si>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</si>
  <si>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</si>
  <si>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</si>
  <si>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</si>
  <si>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</si>
  <si>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</si>
  <si>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</si>
  <si>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</si>
  <si>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</si>
  <si>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</si>
  <si>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</si>
  <si>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</si>
  <si>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</si>
  <si>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</si>
  <si>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</si>
  <si>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</si>
  <si>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</si>
  <si>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</si>
  <si>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</si>
  <si>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</si>
  <si>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</si>
  <si>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</si>
  <si>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</si>
  <si>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</si>
  <si>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</si>
  <si>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</si>
  <si>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</si>
  <si>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</si>
  <si>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</si>
  <si>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</si>
  <si>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</si>
  <si>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</si>
  <si>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</si>
  <si>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</si>
  <si>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</si>
  <si>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</si>
  <si>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</si>
  <si>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</si>
  <si>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</si>
  <si>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</si>
  <si>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</si>
  <si>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</si>
  <si>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</si>
  <si>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</si>
  <si>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</si>
  <si>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</si>
  <si>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</si>
  <si>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</si>
  <si>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</si>
  <si>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</si>
  <si>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</si>
  <si>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</si>
  <si>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</si>
  <si>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</si>
  <si>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</si>
  <si>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</si>
  <si>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</si>
  <si>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</si>
  <si>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</si>
  <si>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</si>
  <si>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</si>
  <si>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</si>
  <si>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</si>
  <si>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</si>
  <si>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</si>
  <si>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</si>
  <si>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</si>
  <si>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</si>
  <si>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</si>
  <si>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</si>
  <si>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</si>
  <si>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</si>
  <si>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</si>
  <si>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</si>
  <si>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</si>
  <si>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</si>
  <si>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</si>
  <si>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</si>
  <si>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</si>
  <si>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</si>
  <si>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</si>
  <si>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</si>
  <si>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</si>
  <si>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</si>
  <si>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</si>
  <si>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</si>
  <si>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</si>
  <si>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</si>
  <si>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</si>
  <si>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</si>
  <si>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</si>
  <si>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</si>
  <si>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</si>
  <si>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</si>
  <si>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</si>
  <si>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</si>
  <si>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</si>
  <si>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</si>
  <si>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</si>
  <si>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</si>
  <si>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</si>
  <si>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</si>
  <si>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</si>
  <si>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</si>
  <si>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</si>
  <si>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</si>
  <si>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</si>
  <si>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</si>
  <si>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</si>
  <si>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</si>
  <si>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</si>
  <si>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</si>
  <si>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</si>
  <si>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</si>
  <si>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</si>
  <si>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</si>
  <si>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</si>
  <si>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</si>
  <si>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</si>
  <si>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</si>
  <si>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</si>
  <si>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</si>
  <si>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</si>
  <si>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</si>
  <si>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</si>
  <si>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</si>
  <si>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</si>
  <si>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</si>
  <si>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</si>
  <si>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</si>
  <si>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</si>
  <si>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</si>
  <si>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</si>
  <si>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</si>
  <si>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</si>
  <si>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</si>
  <si>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</si>
  <si>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</si>
  <si>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</si>
  <si>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</si>
  <si>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</si>
  <si>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</si>
  <si>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</si>
  <si>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</si>
  <si>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</si>
  <si>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</si>
  <si>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</si>
  <si>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</si>
  <si>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</si>
  <si>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</si>
  <si>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</si>
  <si>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</si>
  <si>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</si>
  <si>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</si>
  <si>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</si>
  <si>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</si>
  <si>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</si>
  <si>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</si>
  <si>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</si>
  <si>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</si>
  <si>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</si>
  <si>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</si>
  <si>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</si>
  <si>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</si>
  <si>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</si>
  <si>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</si>
  <si>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</si>
  <si>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</si>
  <si>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</si>
  <si>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</si>
  <si>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</si>
  <si>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</si>
  <si>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</si>
  <si>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</si>
  <si>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</si>
  <si>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</si>
  <si>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</si>
  <si>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</si>
  <si>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</si>
  <si>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</si>
  <si>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</si>
  <si>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</si>
  <si>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</si>
  <si>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</si>
  <si>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</si>
  <si>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</si>
  <si>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</si>
  <si>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</si>
  <si>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</si>
  <si>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</si>
  <si>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</si>
  <si>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</si>
  <si>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</si>
  <si>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</si>
  <si>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</si>
  <si>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</si>
  <si>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</si>
  <si>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</si>
  <si>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</si>
  <si>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</si>
  <si>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</si>
  <si>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</si>
  <si>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</si>
  <si>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</si>
  <si>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</si>
  <si>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</si>
  <si>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</si>
  <si>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</si>
  <si>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</si>
  <si>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</si>
  <si>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</si>
  <si>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</si>
  <si>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</si>
  <si>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</si>
  <si>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</si>
  <si>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</si>
  <si>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</si>
  <si>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</si>
  <si>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</si>
  <si>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</si>
  <si>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</si>
  <si>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</si>
  <si>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</si>
  <si>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</si>
  <si>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</si>
  <si>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</si>
  <si>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</si>
  <si>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</si>
  <si>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</si>
  <si>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</si>
  <si>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</si>
  <si>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</si>
  <si>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</si>
  <si>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</si>
  <si>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</si>
  <si>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</si>
  <si>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</si>
  <si>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</si>
  <si>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</si>
  <si>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</si>
  <si>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</si>
  <si>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</si>
  <si>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</si>
  <si>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</si>
  <si>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</si>
  <si>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</si>
  <si>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</si>
  <si>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</si>
  <si>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</si>
  <si>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</si>
  <si>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</si>
  <si>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</si>
  <si>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</si>
  <si>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</si>
  <si>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</si>
  <si>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</si>
  <si>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</si>
  <si>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</si>
  <si>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</si>
  <si>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</si>
  <si>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</si>
  <si>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</si>
  <si>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</si>
  <si>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</si>
  <si>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</si>
  <si>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</si>
  <si>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</si>
  <si>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</si>
  <si>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</si>
  <si>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</si>
  <si>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</si>
  <si>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</si>
  <si>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</si>
  <si>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</si>
  <si>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</si>
  <si>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</si>
  <si>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</si>
  <si>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</si>
  <si>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</si>
  <si>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</si>
  <si>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</si>
  <si>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</si>
  <si>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</si>
  <si>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</si>
  <si>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</si>
  <si>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</si>
  <si>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</si>
  <si>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</si>
  <si>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</si>
  <si>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</si>
  <si>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</si>
  <si>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</si>
  <si>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</si>
  <si>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</si>
  <si>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</si>
  <si>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</si>
  <si>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</si>
  <si>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</si>
  <si>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</si>
  <si>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</si>
  <si>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</si>
  <si>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</si>
  <si>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</si>
  <si>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</si>
  <si>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</si>
  <si>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</si>
  <si>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</si>
  <si>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</si>
  <si>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</si>
  <si>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</si>
  <si>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</si>
  <si>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</si>
  <si>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</si>
  <si>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</si>
  <si>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</si>
  <si>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</si>
  <si>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</si>
  <si>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</si>
  <si>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</si>
  <si>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</si>
  <si>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</si>
  <si>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</si>
  <si>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</si>
  <si>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</si>
  <si>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</si>
  <si>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</si>
  <si>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</si>
  <si>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</si>
  <si>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</si>
  <si>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</si>
  <si>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</si>
  <si>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</si>
  <si>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</si>
  <si>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</si>
  <si>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</si>
  <si>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</si>
  <si>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</si>
  <si>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</si>
  <si>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</si>
  <si>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</si>
  <si>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</si>
  <si>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</si>
  <si>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</si>
  <si>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</si>
  <si>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</si>
  <si>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</si>
  <si>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</si>
  <si>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</si>
  <si>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</si>
  <si>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</si>
  <si>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</si>
  <si>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</si>
  <si>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</si>
  <si>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</si>
  <si>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</si>
  <si>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</si>
  <si>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</si>
  <si>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</si>
  <si>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</si>
  <si>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</si>
  <si>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</si>
  <si>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</si>
  <si>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</si>
  <si>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</si>
  <si>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</si>
  <si>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</si>
  <si>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</si>
  <si>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</si>
  <si>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</si>
  <si>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</si>
  <si>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</si>
  <si>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</si>
  <si>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</si>
  <si>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</si>
  <si>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</si>
  <si>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</si>
  <si>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</si>
  <si>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</si>
  <si>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</si>
  <si>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</si>
  <si>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</si>
  <si>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</si>
  <si>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</si>
  <si>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</si>
  <si>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</si>
  <si>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</si>
  <si>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</si>
  <si>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</si>
  <si>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</si>
  <si>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</si>
  <si>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</si>
  <si>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</si>
  <si>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</si>
  <si>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</si>
  <si>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</si>
  <si>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</si>
  <si>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</si>
  <si>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</si>
  <si>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</si>
  <si>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</si>
  <si>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</si>
  <si>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</si>
  <si>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</si>
  <si>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</si>
  <si>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</si>
  <si>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</si>
  <si>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</si>
  <si>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</si>
  <si>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</si>
  <si>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</si>
  <si>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</si>
  <si>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</si>
  <si>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</si>
  <si>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</si>
  <si>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</si>
  <si>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</si>
  <si>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</si>
  <si>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</si>
  <si>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</si>
  <si>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</si>
  <si>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</si>
  <si>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</si>
  <si>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</si>
  <si>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</si>
  <si>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</si>
  <si>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</si>
  <si>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</si>
  <si>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</si>
  <si>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</si>
  <si>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</si>
  <si>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</si>
  <si>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</si>
  <si>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</si>
  <si>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</si>
  <si>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</si>
  <si>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</si>
  <si>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</si>
  <si>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</si>
  <si>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</si>
  <si>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</si>
  <si>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</si>
  <si>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</si>
  <si>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</si>
  <si>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</si>
  <si>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</si>
  <si>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</si>
  <si>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</si>
  <si>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</si>
  <si>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</si>
  <si>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</si>
  <si>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</si>
  <si>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</si>
  <si>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</si>
  <si>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</si>
  <si>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</si>
  <si>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</si>
  <si>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</si>
  <si>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</si>
  <si>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</si>
  <si>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</si>
  <si>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</si>
  <si>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</si>
  <si>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</si>
  <si>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</si>
  <si>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</si>
  <si>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</si>
  <si>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</si>
  <si>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</si>
  <si>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</si>
  <si>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</si>
  <si>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</si>
  <si>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</si>
  <si>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</si>
  <si>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</si>
  <si>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</si>
  <si>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</si>
  <si>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</si>
  <si>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</si>
  <si>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</si>
  <si>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</si>
  <si>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</si>
  <si>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</si>
  <si>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</si>
  <si>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</si>
  <si>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</si>
  <si>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</si>
  <si>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</si>
  <si>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</si>
  <si>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</si>
  <si>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</si>
  <si>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</si>
  <si>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</si>
  <si>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</si>
  <si>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</si>
  <si>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</si>
  <si>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</si>
  <si>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</si>
  <si>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</si>
  <si>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</si>
  <si>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</si>
  <si>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</si>
  <si>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</si>
  <si>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</si>
  <si>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</si>
  <si>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</si>
  <si>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</si>
  <si>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</si>
  <si>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</si>
  <si>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</si>
  <si>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</si>
  <si>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</si>
  <si>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</si>
  <si>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</si>
  <si>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</si>
  <si>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</si>
  <si>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</si>
  <si>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</si>
  <si>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</si>
  <si>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</si>
  <si>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</si>
  <si>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</si>
  <si>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</si>
  <si>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</si>
  <si>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</si>
  <si>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</si>
  <si>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</si>
  <si>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</si>
  <si>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</si>
  <si>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</si>
  <si>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</si>
  <si>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</si>
  <si>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</si>
  <si>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</si>
  <si>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</si>
  <si>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</si>
  <si>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</si>
  <si>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</si>
  <si>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</si>
  <si>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</si>
  <si>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</si>
  <si>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</si>
  <si>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</si>
  <si>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</si>
  <si>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</si>
  <si>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</si>
  <si>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</si>
  <si>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</si>
  <si>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</si>
  <si>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</si>
  <si>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</si>
  <si>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</si>
  <si>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</si>
  <si>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</si>
  <si>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</si>
  <si>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</si>
  <si>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</si>
  <si>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</si>
  <si>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</si>
  <si>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</si>
  <si>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</si>
  <si>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</si>
  <si>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</si>
  <si>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</si>
  <si>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</si>
  <si>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</si>
  <si>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</si>
  <si>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</si>
  <si>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</si>
  <si>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</si>
  <si>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</si>
  <si>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</si>
  <si>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</si>
  <si>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</si>
  <si>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</si>
  <si>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</si>
  <si>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</si>
  <si>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</si>
  <si>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</si>
  <si>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</si>
  <si>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</si>
  <si>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</si>
  <si>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</si>
  <si>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</si>
  <si>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</si>
  <si>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</si>
  <si>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</si>
  <si>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</si>
  <si>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</si>
  <si>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</si>
  <si>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</si>
  <si>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</si>
  <si>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</si>
  <si>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</si>
  <si>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</si>
  <si>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</si>
  <si>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</si>
  <si>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</si>
  <si>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</si>
  <si>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</si>
  <si>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</si>
  <si>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</si>
  <si>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</si>
  <si>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</si>
  <si>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</si>
  <si>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</si>
  <si>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</si>
  <si>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</si>
  <si>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</si>
  <si>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</si>
  <si>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</si>
  <si>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</si>
  <si>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</si>
  <si>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</si>
  <si>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</si>
  <si>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</si>
  <si>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</si>
  <si>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</si>
  <si>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</si>
  <si>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</si>
  <si>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</si>
  <si>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</si>
  <si>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</si>
  <si>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</si>
  <si>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</si>
  <si>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</si>
  <si>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</si>
  <si>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</si>
  <si>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</si>
  <si>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</si>
  <si>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</si>
  <si>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</si>
  <si>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</si>
  <si>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</si>
  <si>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</si>
  <si>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</si>
  <si>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</si>
  <si>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</si>
  <si>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</si>
  <si>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</si>
  <si>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</si>
  <si>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</si>
  <si>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</si>
  <si>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</si>
  <si>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</si>
  <si>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</si>
  <si>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</si>
  <si>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</si>
  <si>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</si>
  <si>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</si>
  <si>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</si>
  <si>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</si>
  <si>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</si>
  <si>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</si>
  <si>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</si>
  <si>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</si>
  <si>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</si>
  <si>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</si>
  <si>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</si>
  <si>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</si>
  <si>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</si>
  <si>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</si>
  <si>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</si>
  <si>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</si>
  <si>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</si>
  <si>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</si>
  <si>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</si>
  <si>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</si>
  <si>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</si>
  <si>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</si>
  <si>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</si>
  <si>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</si>
  <si>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</si>
  <si>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</si>
  <si>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</si>
  <si>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</si>
  <si>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</si>
  <si>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</si>
  <si>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</si>
  <si>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</si>
  <si>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</si>
  <si>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</si>
  <si>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</si>
  <si>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</si>
  <si>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</si>
  <si>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</si>
  <si>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</si>
  <si>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</si>
  <si>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</si>
  <si>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</si>
  <si>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</si>
  <si>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</si>
  <si>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</si>
  <si>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</si>
  <si>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</si>
  <si>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</si>
  <si>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</si>
  <si>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</si>
  <si>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</si>
  <si>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</si>
  <si>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</si>
  <si>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</si>
  <si>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</si>
  <si>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</si>
  <si>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</si>
  <si>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</si>
  <si>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</si>
  <si>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</si>
  <si>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</si>
  <si>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</si>
  <si>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</si>
  <si>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</si>
  <si>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</si>
  <si>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</si>
  <si>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</si>
  <si>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</si>
  <si>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</si>
  <si>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</si>
  <si>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</si>
  <si>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</si>
  <si>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</si>
  <si>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</si>
  <si>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</si>
  <si>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</si>
  <si>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</si>
  <si>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</si>
  <si>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</si>
  <si>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</si>
  <si>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</si>
  <si>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</si>
  <si>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</si>
  <si>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</si>
  <si>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</si>
  <si>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</si>
  <si>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</si>
  <si>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</si>
  <si>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</si>
  <si>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</si>
  <si>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</si>
  <si>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</si>
  <si>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</si>
  <si>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</si>
  <si>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</si>
  <si>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</si>
  <si>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</si>
  <si>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</si>
  <si>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</si>
  <si>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</si>
  <si>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</si>
  <si>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</si>
  <si>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</si>
  <si>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</si>
  <si>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</si>
  <si>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</si>
  <si>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</si>
  <si>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</si>
  <si>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</si>
  <si>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</si>
  <si>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</si>
  <si>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</si>
  <si>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</si>
  <si>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</si>
  <si>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</si>
  <si>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</si>
  <si>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</si>
  <si>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</si>
  <si>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</si>
  <si>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</si>
  <si>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</si>
  <si>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</si>
  <si>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</si>
  <si>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</si>
  <si>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</si>
  <si>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</si>
  <si>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</si>
  <si>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</si>
  <si>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</si>
  <si>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</si>
  <si>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</si>
  <si>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</si>
  <si>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</si>
  <si>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</si>
  <si>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</si>
  <si>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</si>
  <si>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</si>
  <si>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</si>
  <si>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</si>
  <si>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</si>
  <si>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</si>
  <si>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</si>
  <si>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</si>
  <si>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</si>
  <si>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</si>
  <si>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</si>
  <si>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</si>
  <si>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</si>
  <si>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</si>
  <si>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</si>
  <si>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</si>
  <si>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</si>
  <si>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</si>
  <si>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</si>
  <si>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</si>
  <si>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</si>
  <si>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</si>
  <si>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</si>
  <si>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</si>
  <si>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</si>
  <si>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</si>
  <si>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</si>
  <si>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</si>
  <si>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</si>
  <si>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</si>
  <si>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</si>
  <si>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</si>
  <si>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</si>
  <si>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</si>
  <si>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</si>
  <si>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</si>
  <si>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</si>
  <si>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</si>
  <si>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</si>
  <si>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</si>
  <si>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</si>
  <si>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</si>
  <si>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</si>
  <si>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</si>
  <si>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</si>
  <si>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</si>
  <si>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</si>
  <si>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</si>
  <si>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</si>
  <si>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</si>
  <si>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</si>
  <si>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</si>
  <si>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</si>
  <si>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</si>
  <si>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</si>
  <si>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</si>
  <si>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</si>
  <si>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</si>
  <si>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</si>
  <si>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</si>
  <si>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</si>
  <si>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</si>
  <si>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</si>
  <si>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</si>
  <si>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</si>
  <si>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</si>
  <si>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</si>
  <si>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</si>
  <si>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</si>
  <si>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</si>
  <si>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</si>
  <si>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</si>
  <si>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</si>
  <si>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</si>
  <si>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</si>
  <si>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</si>
  <si>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</si>
  <si>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</si>
  <si>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</si>
  <si>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</si>
  <si>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</si>
  <si>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</si>
  <si>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</si>
  <si>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</si>
  <si>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</si>
  <si>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</si>
  <si>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</si>
  <si>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</si>
  <si>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</si>
  <si>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</si>
  <si>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</si>
  <si>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</si>
  <si>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</si>
  <si>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</si>
  <si>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</si>
  <si>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</si>
  <si>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</si>
  <si>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</si>
  <si>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</si>
  <si>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</si>
  <si>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</si>
  <si>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</si>
  <si>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</si>
  <si>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</si>
  <si>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</si>
  <si>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</si>
  <si>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</si>
  <si>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</si>
  <si>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</si>
  <si>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</si>
  <si>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</si>
  <si>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</si>
  <si>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</si>
  <si>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</si>
  <si>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</si>
  <si>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</si>
  <si>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</si>
  <si>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</si>
  <si>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</si>
  <si>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</si>
  <si>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</si>
  <si>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</si>
  <si>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</si>
  <si>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</si>
  <si>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</si>
  <si>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</si>
  <si>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</si>
  <si>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</si>
  <si>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</si>
  <si>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</si>
  <si>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</si>
  <si>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</si>
  <si>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</si>
  <si>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</si>
  <si>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</si>
  <si>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</si>
  <si>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</si>
  <si>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</si>
  <si>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</si>
  <si>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</si>
  <si>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</si>
  <si>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</si>
  <si>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</si>
  <si>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</si>
  <si>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</si>
  <si>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</si>
  <si>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</si>
  <si>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</si>
  <si>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</si>
  <si>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</si>
  <si>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</si>
  <si>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</si>
  <si>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</si>
  <si>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</si>
  <si>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</si>
  <si>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</si>
  <si>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</si>
  <si>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</si>
  <si>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</si>
  <si>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</si>
  <si>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</si>
  <si>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</si>
  <si>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</si>
  <si>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</si>
  <si>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</si>
  <si>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</si>
  <si>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</si>
  <si>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</si>
  <si>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</si>
  <si>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</si>
  <si>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</si>
  <si>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</si>
  <si>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</si>
  <si>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</si>
  <si>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</si>
  <si>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</si>
  <si>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</si>
  <si>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</si>
  <si>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</si>
  <si>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</si>
  <si>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</si>
  <si>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</si>
  <si>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</si>
  <si>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</si>
  <si>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</si>
  <si>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</si>
  <si>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</si>
  <si>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</si>
  <si>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</si>
  <si>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</si>
  <si>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</si>
  <si>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</si>
  <si>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</si>
  <si>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</si>
  <si>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</si>
  <si>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</si>
  <si>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</si>
  <si>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</si>
  <si>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</si>
  <si>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</si>
  <si>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</si>
  <si>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</si>
  <si>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</si>
  <si>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</si>
  <si>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</si>
  <si>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</si>
  <si>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</si>
  <si>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</si>
  <si>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</si>
  <si>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</si>
  <si>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</si>
  <si>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</si>
  <si>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</si>
  <si>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</si>
  <si>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</si>
  <si>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</si>
  <si>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</si>
  <si>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</si>
  <si>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</si>
  <si>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</si>
  <si>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</si>
  <si>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</si>
  <si>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</si>
  <si>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</si>
  <si>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</si>
  <si>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</si>
  <si>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</si>
  <si>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</si>
  <si>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</si>
  <si>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</si>
  <si>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</si>
  <si>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</si>
  <si>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</si>
  <si>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</si>
  <si>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</si>
  <si>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</si>
  <si>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</si>
  <si>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</si>
  <si>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</si>
  <si>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</si>
  <si>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</si>
  <si>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</si>
  <si>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</si>
  <si>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</si>
  <si>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</si>
  <si>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</si>
  <si>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</si>
  <si>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</si>
  <si>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</si>
  <si>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</si>
  <si>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</si>
  <si>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</si>
  <si>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</si>
  <si>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</si>
  <si>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</si>
  <si>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</si>
  <si>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</si>
  <si>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</si>
  <si>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</si>
  <si>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</si>
  <si>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</si>
  <si>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</si>
  <si>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</si>
  <si>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</si>
  <si>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</si>
  <si>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</si>
  <si>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</si>
  <si>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</si>
  <si>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</si>
  <si>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</si>
  <si>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</si>
  <si>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</si>
  <si>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</si>
  <si>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</si>
  <si>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</si>
  <si>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</si>
  <si>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</si>
  <si>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</si>
  <si>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</si>
  <si>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</si>
  <si>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</si>
  <si>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</si>
  <si>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</si>
  <si>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</si>
  <si>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</si>
  <si>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</si>
  <si>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</si>
  <si>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</si>
  <si>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</si>
  <si>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</si>
  <si>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</si>
  <si>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</si>
  <si>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</si>
  <si>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</si>
  <si>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</si>
  <si>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</si>
  <si>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</si>
  <si>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</si>
  <si>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</si>
  <si>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</si>
  <si>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</si>
  <si>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</si>
  <si>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</si>
  <si>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</si>
  <si>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</si>
  <si>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</si>
  <si>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</si>
  <si>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</si>
  <si>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</si>
  <si>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</si>
  <si>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</si>
  <si>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</si>
  <si>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</si>
  <si>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</si>
  <si>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</si>
  <si>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</si>
  <si>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</si>
  <si>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</si>
  <si>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</si>
  <si>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</si>
  <si>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</si>
  <si>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</si>
  <si>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</si>
  <si>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</si>
  <si>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</si>
  <si>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</si>
  <si>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</si>
  <si>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</si>
  <si>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</si>
  <si>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</si>
  <si>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</si>
  <si>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</si>
  <si>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</si>
  <si>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</si>
  <si>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</si>
  <si>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</si>
  <si>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</si>
  <si>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</si>
  <si>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</si>
  <si>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</si>
  <si>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</si>
  <si>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</si>
  <si>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</si>
  <si>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</si>
  <si>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</si>
  <si>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</si>
  <si>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</si>
  <si>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</si>
  <si>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</si>
  <si>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</si>
  <si>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</si>
  <si>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</si>
  <si>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</si>
  <si>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</si>
  <si>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</si>
  <si>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</si>
  <si>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</si>
  <si>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</si>
  <si>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</si>
  <si>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</si>
  <si>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</si>
  <si>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</si>
  <si>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</si>
  <si>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</si>
  <si>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</si>
  <si>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</si>
  <si>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</si>
  <si>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</si>
  <si>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</si>
  <si>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</si>
  <si>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</si>
  <si>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</si>
  <si>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</si>
  <si>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</si>
  <si>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</si>
  <si>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</si>
  <si>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</si>
  <si>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</si>
  <si>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</si>
  <si>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</si>
  <si>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</si>
  <si>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</si>
  <si>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</si>
  <si>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</si>
  <si>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</si>
  <si>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</si>
  <si>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</si>
  <si>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</si>
  <si>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</si>
  <si>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</si>
  <si>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</si>
  <si>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</si>
  <si>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</si>
  <si>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</si>
  <si>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</si>
  <si>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</si>
  <si>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</si>
  <si>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</si>
  <si>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</si>
  <si>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</si>
  <si>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</si>
  <si>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</si>
  <si>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</si>
  <si>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</si>
  <si>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</si>
  <si>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</si>
  <si>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</si>
  <si>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</si>
  <si>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</si>
  <si>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</si>
  <si>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</si>
  <si>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</si>
  <si>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</si>
  <si>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</si>
  <si>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</si>
  <si>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</si>
  <si>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</si>
  <si>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</si>
  <si>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</si>
  <si>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</si>
  <si>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</si>
  <si>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</si>
  <si>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</si>
  <si>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</si>
  <si>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</si>
  <si>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</si>
  <si>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</si>
  <si>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</si>
  <si>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</si>
  <si>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</si>
  <si>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</si>
  <si>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</si>
  <si>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</si>
  <si>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</si>
  <si>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</si>
  <si>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</si>
  <si>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</si>
  <si>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</si>
  <si>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</si>
  <si>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</si>
  <si>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</si>
  <si>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</si>
  <si>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</si>
  <si>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</si>
  <si>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</si>
  <si>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</si>
  <si>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</si>
  <si>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</si>
  <si>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</si>
  <si>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</si>
  <si>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</si>
  <si>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</si>
  <si>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</si>
  <si>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</si>
  <si>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</si>
  <si>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</si>
  <si>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</si>
  <si>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</si>
  <si>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</si>
  <si>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</si>
  <si>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</si>
  <si>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</si>
  <si>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</si>
  <si>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</si>
  <si>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</si>
  <si>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</si>
  <si>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</si>
  <si>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</si>
  <si>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</si>
  <si>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</si>
  <si>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</si>
  <si>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</si>
  <si>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</si>
  <si>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</si>
  <si>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</si>
  <si>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</si>
  <si>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</si>
  <si>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</si>
  <si>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</si>
  <si>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</si>
  <si>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</si>
  <si>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</si>
  <si>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</si>
  <si>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</si>
  <si>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</si>
  <si>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</si>
  <si>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</si>
  <si>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</si>
  <si>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</si>
  <si>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</si>
  <si>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</si>
  <si>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</si>
  <si>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</si>
  <si>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</si>
  <si>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</si>
  <si>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</si>
  <si>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</si>
  <si>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</si>
  <si>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</si>
  <si>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</si>
  <si>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</si>
  <si>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</si>
  <si>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</si>
  <si>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</si>
  <si>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</si>
  <si>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</si>
  <si>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</si>
  <si>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</si>
  <si>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</si>
  <si>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</si>
  <si>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</si>
  <si>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</si>
  <si>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</si>
  <si>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</si>
  <si>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</si>
  <si>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</si>
  <si>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</si>
  <si>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</si>
  <si>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</si>
  <si>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</si>
  <si>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</si>
  <si>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</si>
  <si>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</si>
  <si>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</si>
  <si>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</si>
  <si>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</si>
  <si>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</si>
  <si>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</si>
  <si>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</si>
  <si>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</si>
  <si>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</si>
  <si>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</si>
  <si>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</si>
  <si>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</si>
  <si>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</si>
  <si>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</si>
  <si>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</si>
  <si>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</si>
  <si>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</si>
  <si>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</si>
  <si>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</si>
  <si>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</si>
  <si>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</si>
  <si>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</si>
  <si>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</si>
  <si>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</si>
  <si>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</si>
  <si>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</si>
  <si>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</si>
  <si>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</si>
  <si>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</si>
  <si>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</si>
  <si>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</si>
  <si>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</si>
  <si>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</si>
  <si>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</si>
  <si>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</si>
  <si>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</si>
  <si>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</si>
  <si>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</si>
  <si>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</si>
  <si>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</si>
  <si>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</si>
  <si>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</si>
  <si>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</si>
  <si>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</si>
  <si>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</si>
  <si>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</si>
  <si>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</si>
  <si>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</si>
  <si>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</si>
  <si>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</si>
  <si>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</si>
  <si>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</si>
  <si>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</si>
  <si>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</si>
  <si>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</si>
  <si>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</si>
  <si>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</si>
  <si>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</si>
  <si>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</si>
  <si>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</si>
  <si>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</si>
  <si>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</si>
  <si>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</si>
  <si>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</si>
  <si>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</si>
  <si>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</si>
  <si>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</si>
  <si>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</si>
  <si>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</si>
  <si>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</si>
  <si>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</si>
  <si>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</si>
  <si>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</si>
  <si>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</si>
  <si>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</si>
  <si>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</si>
  <si>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</si>
  <si>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</si>
  <si>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</si>
  <si>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</si>
  <si>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</si>
  <si>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</si>
  <si>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</si>
  <si>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</si>
  <si>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</si>
  <si>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</si>
  <si>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</si>
  <si>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</si>
  <si>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</si>
  <si>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</si>
  <si>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</si>
  <si>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</si>
  <si>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</si>
  <si>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</si>
  <si>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</si>
  <si>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</si>
  <si>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</si>
  <si>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</si>
  <si>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</si>
  <si>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</si>
  <si>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</si>
  <si>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</si>
  <si>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</si>
  <si>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</si>
  <si>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</si>
  <si>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</si>
  <si>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</si>
  <si>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</si>
  <si>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</si>
  <si>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</si>
  <si>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</si>
  <si>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</si>
  <si>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</si>
  <si>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</si>
  <si>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</si>
  <si>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</si>
  <si>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</si>
  <si>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</si>
  <si>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</si>
  <si>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</si>
  <si>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</si>
  <si>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</si>
  <si>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</si>
  <si>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</si>
  <si>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</si>
  <si>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</si>
  <si>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</si>
  <si>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</si>
  <si>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</si>
  <si>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</si>
  <si>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</si>
  <si>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</si>
  <si>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</si>
  <si>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</si>
  <si>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</si>
  <si>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</si>
  <si>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</si>
  <si>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</si>
  <si>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</si>
  <si>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</si>
  <si>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</si>
  <si>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</si>
  <si>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</si>
  <si>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</si>
  <si>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</si>
  <si>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</si>
  <si>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</si>
  <si>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</si>
  <si>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</si>
  <si>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</si>
  <si>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</si>
  <si>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</si>
  <si>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</si>
  <si>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</si>
  <si>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</si>
  <si>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</si>
  <si>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</si>
  <si>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</si>
  <si>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</si>
  <si>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</si>
  <si>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</si>
  <si>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</si>
  <si>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</si>
  <si>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</si>
  <si>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</si>
  <si>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</si>
  <si>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</si>
  <si>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</si>
  <si>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</si>
  <si>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</si>
  <si>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</si>
  <si>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</si>
  <si>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</si>
  <si>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</si>
  <si>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</si>
  <si>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</si>
  <si>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</si>
  <si>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</si>
  <si>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</si>
  <si>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</si>
  <si>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</si>
  <si>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</si>
  <si>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</si>
  <si>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</si>
  <si>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</si>
  <si>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</si>
  <si>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</si>
  <si>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</si>
  <si>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</si>
  <si>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</si>
  <si>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</si>
  <si>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</si>
  <si>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</si>
  <si>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</si>
  <si>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</si>
  <si>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</si>
  <si>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</si>
  <si>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</si>
  <si>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</si>
  <si>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</si>
  <si>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</si>
  <si>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</si>
  <si>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</si>
  <si>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</si>
  <si>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</si>
  <si>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</si>
  <si>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</si>
  <si>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</si>
  <si>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</si>
  <si>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</si>
  <si>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</si>
  <si>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</si>
  <si>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</si>
  <si>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</si>
  <si>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</si>
  <si>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</si>
  <si>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</si>
  <si>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</si>
  <si>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</si>
  <si>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</si>
  <si>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</si>
  <si>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</si>
  <si>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</si>
  <si>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</si>
  <si>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</si>
  <si>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</si>
  <si>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</si>
  <si>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</si>
  <si>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</si>
  <si>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</si>
  <si>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</si>
  <si>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</si>
  <si>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</si>
  <si>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</si>
  <si>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</si>
  <si>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</si>
  <si>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</si>
  <si>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</si>
  <si>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</si>
  <si>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</si>
  <si>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</si>
  <si>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</si>
  <si>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</si>
  <si>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</si>
  <si>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</si>
  <si>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</si>
  <si>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</si>
  <si>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</si>
  <si>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</si>
  <si>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</si>
  <si>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</si>
  <si>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</si>
  <si>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</si>
  <si>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</si>
  <si>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</si>
  <si>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</si>
  <si>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</si>
  <si>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</si>
  <si>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</si>
  <si>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</si>
  <si>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</si>
  <si>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</si>
  <si>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</si>
  <si>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</si>
  <si>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</si>
  <si>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</si>
  <si>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</si>
  <si>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</si>
  <si>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</si>
  <si>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</si>
  <si>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</si>
  <si>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</si>
  <si>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</si>
  <si>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</si>
  <si>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</si>
  <si>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</si>
  <si>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</si>
  <si>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</si>
  <si>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</si>
  <si>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</si>
  <si>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</si>
  <si>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</si>
  <si>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</si>
  <si>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</si>
  <si>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</si>
  <si>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</si>
  <si>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</si>
  <si>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</si>
  <si>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</si>
  <si>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</si>
  <si>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</si>
  <si>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</si>
  <si>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</si>
  <si>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</si>
  <si>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</si>
  <si>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</si>
  <si>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</si>
  <si>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</si>
  <si>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</si>
  <si>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</si>
  <si>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</si>
  <si>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</si>
  <si>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</si>
  <si>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</si>
  <si>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</si>
  <si>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</si>
  <si>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</si>
  <si>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</si>
  <si>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</si>
  <si>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</si>
  <si>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</si>
  <si>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</si>
  <si>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</si>
  <si>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</si>
  <si>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</si>
  <si>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</si>
  <si>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</si>
  <si>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</si>
  <si>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</si>
  <si>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</si>
  <si>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</si>
  <si>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</si>
  <si>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</si>
  <si>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</si>
  <si>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</si>
  <si>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</si>
  <si>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</si>
  <si>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</si>
  <si>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</si>
  <si>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</si>
  <si>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</si>
  <si>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</si>
  <si>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</si>
  <si>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</si>
  <si>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</si>
  <si>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</si>
  <si>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</si>
  <si>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</si>
  <si>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</si>
  <si>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</si>
  <si>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</si>
  <si>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</si>
  <si>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</si>
  <si>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</si>
  <si>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</si>
  <si>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</si>
  <si>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</si>
  <si>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</si>
  <si>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</si>
  <si>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</si>
  <si>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</si>
  <si>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</si>
  <si>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</si>
  <si>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</si>
  <si>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</si>
  <si>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</si>
  <si>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</si>
  <si>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</si>
  <si>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</si>
  <si>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</si>
  <si>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</si>
  <si>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</si>
  <si>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</si>
  <si>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</si>
  <si>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</si>
  <si>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</si>
  <si>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</si>
  <si>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</si>
  <si>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</si>
  <si>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</si>
  <si>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</si>
  <si>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</si>
  <si>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</si>
  <si>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</si>
  <si>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</si>
  <si>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</si>
  <si>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</si>
  <si>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</si>
  <si>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</si>
  <si>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</si>
  <si>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</si>
  <si>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</si>
  <si>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</si>
  <si>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</si>
  <si>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</si>
  <si>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</si>
  <si>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</si>
  <si>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</si>
  <si>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</si>
  <si>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</si>
  <si>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</si>
  <si>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</si>
  <si>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</si>
  <si>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</si>
  <si>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</si>
  <si>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</si>
  <si>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</si>
  <si>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</si>
  <si>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</si>
  <si>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</si>
  <si>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</si>
  <si>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</si>
  <si>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</si>
  <si>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</si>
  <si>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</si>
  <si>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</si>
  <si>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</si>
  <si>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</si>
  <si>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</si>
  <si>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</si>
  <si>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</si>
  <si>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</si>
  <si>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</si>
  <si>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</si>
  <si>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</si>
  <si>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</si>
  <si>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</si>
  <si>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</si>
  <si>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</si>
  <si>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</si>
  <si>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</si>
  <si>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</si>
  <si>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</si>
  <si>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</si>
  <si>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</si>
  <si>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</si>
  <si>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</si>
  <si>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</si>
  <si>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</si>
  <si>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</si>
  <si>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</si>
  <si>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</si>
  <si>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</si>
  <si>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</si>
  <si>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</si>
  <si>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</si>
  <si>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</si>
  <si>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</si>
  <si>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</si>
  <si>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</si>
  <si>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</si>
  <si>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</si>
  <si>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</si>
  <si>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</si>
  <si>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</si>
  <si>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</si>
  <si>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</si>
  <si>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</si>
  <si>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</si>
  <si>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</si>
  <si>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</si>
  <si>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</si>
  <si>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</si>
  <si>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</si>
  <si>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</si>
  <si>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</si>
  <si>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</si>
  <si>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</si>
  <si>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</si>
  <si>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</si>
  <si>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</si>
  <si>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</si>
  <si>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</si>
  <si>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</si>
  <si>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</si>
  <si>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</si>
  <si>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</si>
  <si>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</si>
  <si>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</si>
  <si>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</si>
  <si>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</si>
  <si>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</si>
  <si>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</si>
  <si>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</si>
  <si>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</si>
  <si>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</si>
  <si>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</si>
  <si>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</si>
  <si>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</si>
  <si>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</si>
  <si>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</si>
  <si>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</si>
  <si>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</si>
  <si>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</si>
  <si>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</si>
  <si>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</si>
  <si>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</si>
  <si>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</si>
  <si>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</si>
  <si>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</si>
  <si>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</si>
  <si>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</si>
  <si>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</si>
  <si>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</si>
  <si>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</si>
  <si>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</si>
  <si>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</si>
  <si>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</si>
  <si>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</si>
  <si>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</si>
  <si>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</si>
  <si>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</si>
  <si>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</si>
  <si>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</si>
  <si>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</si>
  <si>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</si>
  <si>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</si>
  <si>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</si>
  <si>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</si>
  <si>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</si>
  <si>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</si>
  <si>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</si>
  <si>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</si>
  <si>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</si>
  <si>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</si>
  <si>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</si>
  <si>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</si>
  <si>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</si>
  <si>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</si>
  <si>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</si>
  <si>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</si>
  <si>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</si>
  <si>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</si>
  <si>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</si>
  <si>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</si>
  <si>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</si>
  <si>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</si>
  <si>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</si>
  <si>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</si>
  <si>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</si>
  <si>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</si>
  <si>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</si>
  <si>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</si>
  <si>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</si>
  <si>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</si>
  <si>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</si>
  <si>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</si>
  <si>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</si>
  <si>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</si>
  <si>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</si>
  <si>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</si>
  <si>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</si>
  <si>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</si>
  <si>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</si>
  <si>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</si>
  <si>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</si>
  <si>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</si>
  <si>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</si>
  <si>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</si>
  <si>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</si>
  <si>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</si>
  <si>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</si>
  <si>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</si>
  <si>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</si>
  <si>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</si>
  <si>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</si>
  <si>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</si>
  <si>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</si>
  <si>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</si>
  <si>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</si>
  <si>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</si>
  <si>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</si>
  <si>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</si>
  <si>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</si>
  <si>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</si>
  <si>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</si>
  <si>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</si>
  <si>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</si>
  <si>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</si>
  <si>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</si>
  <si>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</si>
  <si>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</si>
  <si>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</si>
  <si>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</si>
  <si>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</si>
  <si>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</si>
  <si>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</si>
  <si>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</si>
  <si>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</si>
  <si>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</si>
  <si>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</si>
  <si>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</si>
  <si>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</si>
  <si>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</si>
  <si>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</si>
  <si>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</si>
  <si>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</si>
  <si>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</si>
  <si>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</si>
  <si>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</si>
  <si>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</si>
  <si>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</si>
  <si>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</si>
  <si>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</si>
  <si>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</si>
  <si>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</si>
  <si>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</si>
  <si>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</si>
  <si>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</si>
  <si>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</si>
  <si>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</si>
  <si>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</si>
  <si>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</si>
  <si>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</si>
  <si>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</si>
  <si>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</si>
  <si>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</si>
  <si>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</si>
  <si>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</si>
  <si>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</si>
  <si>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</si>
  <si>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</si>
  <si>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</si>
  <si>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</si>
  <si>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</si>
  <si>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</si>
  <si>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</si>
  <si>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</si>
  <si>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</si>
  <si>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</si>
  <si>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</si>
  <si>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</si>
  <si>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</si>
  <si>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</si>
  <si>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</si>
  <si>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</si>
  <si>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</si>
  <si>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</si>
  <si>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</si>
  <si>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</si>
  <si>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</si>
  <si>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</si>
  <si>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</si>
  <si>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</si>
  <si>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</si>
  <si>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</si>
  <si>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</si>
  <si>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</si>
  <si>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</si>
  <si>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</si>
  <si>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</si>
  <si>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</si>
  <si>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</si>
  <si>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</si>
  <si>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</si>
  <si>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</si>
  <si>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</si>
  <si>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</si>
  <si>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</si>
  <si>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</si>
  <si>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</si>
  <si>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</si>
  <si>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</si>
  <si>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</si>
  <si>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</si>
  <si>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</si>
  <si>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</si>
  <si>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</si>
  <si>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</si>
  <si>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</si>
  <si>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</si>
  <si>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</si>
  <si>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</si>
  <si>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</si>
  <si>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</si>
  <si>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</si>
  <si>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</si>
  <si>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</si>
  <si>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</si>
  <si>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</si>
  <si>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</si>
  <si>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</si>
  <si>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</si>
  <si>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</si>
  <si>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</si>
  <si>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</si>
  <si>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</si>
  <si>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</si>
  <si>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</si>
  <si>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</si>
  <si>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</si>
  <si>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</si>
  <si>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</si>
  <si>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</si>
  <si>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</si>
  <si>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</si>
  <si>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</si>
  <si>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</si>
  <si>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</si>
  <si>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</si>
  <si>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</si>
  <si>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</si>
  <si>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</si>
  <si>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</si>
  <si>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</si>
  <si>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</si>
  <si>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</si>
  <si>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</si>
  <si>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</si>
  <si>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</si>
  <si>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</si>
  <si>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</si>
  <si>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</si>
  <si>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</si>
  <si>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</si>
  <si>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</si>
  <si>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</si>
  <si>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</si>
  <si>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</si>
  <si>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</si>
  <si>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</si>
  <si>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</si>
  <si>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</si>
  <si>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</si>
  <si>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</si>
  <si>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</si>
  <si>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</si>
  <si>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</si>
  <si>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</si>
  <si>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</si>
  <si>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</si>
  <si>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</si>
  <si>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</si>
  <si>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</si>
  <si>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</si>
  <si>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</si>
  <si>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</si>
  <si>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</si>
  <si>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</si>
  <si>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</si>
  <si>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</si>
  <si>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</si>
  <si>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</si>
  <si>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</si>
  <si>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</si>
  <si>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</si>
  <si>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</si>
  <si>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</si>
  <si>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</si>
  <si>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</si>
  <si>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</si>
  <si>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</si>
  <si>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</si>
  <si>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</si>
  <si>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</si>
  <si>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</si>
  <si>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</si>
  <si>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</si>
  <si>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</si>
  <si>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</si>
  <si>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</si>
  <si>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</si>
  <si>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</si>
  <si>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</si>
  <si>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</si>
  <si>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</si>
  <si>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</si>
  <si>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</si>
  <si>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</si>
  <si>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</si>
  <si>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</si>
  <si>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</si>
  <si>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</si>
  <si>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</si>
  <si>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</si>
  <si>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</si>
  <si>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</si>
  <si>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</si>
  <si>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</si>
  <si>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</si>
  <si>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</si>
  <si>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</si>
  <si>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</si>
  <si>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</si>
  <si>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</si>
  <si>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</si>
  <si>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</si>
  <si>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</si>
  <si>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</si>
  <si>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</si>
  <si>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</si>
  <si>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</si>
  <si>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</si>
  <si>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</si>
  <si>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</si>
  <si>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</si>
  <si>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</si>
  <si>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</si>
  <si>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</si>
  <si>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</si>
  <si>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</si>
  <si>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</si>
  <si>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</si>
  <si>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</si>
  <si>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</si>
  <si>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</si>
  <si>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</si>
  <si>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</si>
  <si>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</si>
  <si>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</si>
  <si>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</si>
  <si>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</si>
  <si>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</si>
  <si>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</si>
  <si>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</si>
  <si>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</si>
  <si>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</si>
  <si>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</si>
  <si>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</si>
  <si>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</si>
  <si>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</si>
  <si>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</si>
  <si>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</si>
  <si>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</si>
  <si>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</si>
  <si>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</si>
  <si>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</si>
  <si>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</si>
  <si>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</si>
  <si>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</si>
  <si>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</si>
  <si>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</si>
  <si>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</si>
  <si>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</si>
  <si>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</si>
  <si>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</si>
  <si>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</si>
  <si>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</si>
  <si>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</si>
  <si>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</si>
  <si>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</si>
  <si>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</si>
  <si>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</si>
  <si>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</si>
  <si>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</si>
  <si>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</si>
  <si>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</si>
  <si>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</si>
  <si>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</si>
  <si>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</si>
  <si>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</si>
  <si>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</si>
  <si>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</si>
  <si>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</si>
  <si>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</si>
  <si>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</si>
  <si>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</si>
  <si>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</si>
  <si>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</si>
  <si>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</si>
  <si>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</si>
  <si>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</si>
  <si>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</si>
  <si>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</si>
  <si>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</si>
  <si>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</si>
  <si>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</si>
  <si>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</si>
  <si>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</si>
  <si>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</si>
  <si>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</si>
  <si>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</si>
  <si>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</si>
  <si>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</si>
  <si>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</si>
  <si>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</si>
  <si>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</si>
  <si>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</si>
  <si>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</si>
  <si>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</si>
  <si>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</si>
  <si>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</si>
  <si>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</si>
  <si>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</si>
  <si>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</si>
  <si>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</si>
  <si>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</si>
  <si>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</si>
  <si>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</si>
  <si>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</si>
  <si>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</si>
  <si>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</si>
  <si>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</si>
  <si>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</si>
  <si>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</si>
  <si>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</si>
  <si>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</si>
  <si>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</si>
  <si>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</si>
  <si>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</si>
  <si>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</si>
  <si>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</si>
  <si>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</si>
  <si>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</si>
  <si>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</si>
  <si>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</si>
  <si>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</si>
  <si>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</si>
  <si>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</si>
  <si>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</si>
  <si>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</si>
  <si>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</si>
  <si>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</si>
  <si>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</si>
  <si>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</si>
  <si>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</si>
  <si>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</si>
  <si>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</si>
  <si>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</si>
  <si>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</si>
  <si>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</si>
  <si>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</si>
  <si>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</si>
  <si>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</si>
  <si>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</si>
  <si>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</si>
  <si>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</si>
  <si>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</si>
  <si>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</si>
  <si>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</si>
  <si>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</si>
  <si>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</si>
  <si>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</si>
  <si>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</si>
  <si>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</si>
  <si>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</si>
  <si>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</si>
  <si>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</si>
  <si>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</si>
  <si>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</si>
  <si>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</si>
  <si>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</si>
  <si>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</si>
  <si>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</si>
  <si>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</si>
  <si>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</si>
  <si>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</si>
  <si>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</si>
  <si>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</si>
  <si>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</si>
  <si>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</si>
  <si>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</si>
  <si>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</si>
  <si>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</si>
  <si>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</si>
  <si>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</si>
  <si>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</si>
  <si>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</si>
  <si>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</si>
  <si>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</si>
  <si>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</si>
  <si>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</si>
  <si>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</si>
  <si>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</si>
  <si>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</si>
  <si>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</si>
  <si>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</si>
  <si>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</si>
  <si>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</si>
  <si>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</si>
  <si>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</si>
  <si>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</si>
  <si>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</si>
  <si>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</si>
  <si>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</si>
  <si>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</si>
  <si>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</si>
  <si>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</si>
  <si>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</si>
  <si>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</si>
  <si>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</si>
  <si>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</si>
  <si>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</si>
  <si>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</si>
  <si>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</si>
  <si>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</si>
  <si>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</si>
  <si>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</si>
  <si>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</si>
  <si>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</si>
  <si>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</si>
  <si>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</si>
  <si>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</si>
  <si>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</si>
  <si>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</si>
  <si>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</si>
  <si>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</si>
  <si>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</si>
  <si>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</si>
  <si>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</si>
  <si>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</si>
  <si>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</si>
  <si>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</si>
  <si>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</si>
  <si>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</si>
  <si>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</si>
  <si>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</si>
  <si>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</si>
  <si>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</si>
  <si>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</si>
  <si>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</si>
  <si>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</si>
  <si>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</si>
  <si>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</si>
  <si>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</si>
  <si>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</si>
  <si>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</si>
  <si>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</si>
  <si>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</si>
  <si>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</si>
  <si>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</si>
  <si>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</si>
  <si>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</si>
  <si>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</si>
  <si>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</si>
  <si>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</si>
  <si>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</si>
  <si>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</si>
  <si>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</si>
  <si>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</si>
  <si>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</si>
  <si>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</si>
  <si>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</si>
  <si>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</si>
  <si>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</si>
  <si>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</si>
  <si>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</si>
  <si>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</si>
  <si>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</si>
  <si>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</si>
  <si>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</si>
  <si>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</si>
  <si>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</si>
  <si>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</si>
  <si>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</si>
  <si>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</si>
  <si>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</si>
  <si>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</si>
  <si>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</si>
  <si>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</si>
  <si>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</si>
  <si>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</si>
  <si>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</si>
  <si>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</si>
  <si>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</si>
  <si>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</si>
  <si>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</si>
  <si>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</si>
  <si>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</si>
  <si>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</si>
  <si>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</si>
  <si>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</si>
  <si>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</si>
  <si>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</si>
  <si>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</si>
  <si>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</si>
  <si>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</si>
  <si>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</si>
  <si>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</si>
  <si>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</si>
  <si>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</si>
  <si>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</si>
  <si>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</si>
  <si>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</si>
  <si>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</si>
  <si>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</si>
  <si>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</si>
  <si>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</si>
  <si>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</si>
  <si>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</si>
  <si>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</si>
  <si>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</si>
  <si>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</si>
  <si>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</si>
  <si>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</si>
  <si>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</si>
  <si>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</si>
  <si>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</si>
  <si>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</si>
  <si>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</si>
  <si>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</si>
  <si>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</si>
  <si>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</si>
  <si>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</si>
  <si>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</si>
  <si>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</si>
  <si>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</si>
  <si>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</si>
  <si>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</si>
  <si>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</si>
  <si>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</si>
  <si>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</si>
  <si>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</si>
  <si>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</si>
  <si>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</si>
  <si>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</si>
  <si>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</si>
  <si>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</si>
  <si>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</si>
  <si>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</si>
  <si>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</si>
  <si>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</si>
  <si>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</si>
  <si>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</si>
  <si>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</si>
  <si>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</si>
  <si>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</si>
  <si>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</si>
  <si>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</si>
  <si>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</si>
  <si>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</si>
  <si>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</si>
  <si>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</si>
  <si>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</si>
  <si>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</si>
  <si>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</si>
  <si>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</si>
  <si>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</si>
  <si>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</si>
  <si>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</si>
  <si>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</si>
  <si>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</si>
  <si>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</si>
  <si>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</si>
  <si>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</si>
  <si>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</si>
  <si>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</si>
  <si>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</si>
  <si>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</si>
  <si>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</si>
  <si>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</si>
  <si>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</si>
  <si>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</si>
  <si>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</si>
  <si>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</si>
  <si>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</si>
  <si>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</si>
  <si>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</si>
  <si>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</si>
  <si>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</si>
  <si>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</si>
  <si>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</si>
  <si>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</si>
  <si>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</si>
  <si>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</si>
  <si>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</si>
  <si>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</si>
  <si>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</si>
  <si>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</si>
  <si>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</si>
  <si>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</si>
  <si>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</si>
  <si>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</si>
  <si>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</si>
  <si>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</si>
  <si>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</si>
  <si>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</si>
  <si>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</si>
  <si>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</si>
  <si>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</si>
  <si>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</si>
  <si>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</si>
  <si>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</si>
  <si>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</si>
  <si>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</si>
  <si>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</si>
  <si>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</si>
  <si>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</si>
  <si>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</si>
  <si>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</si>
  <si>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</si>
  <si>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</si>
  <si>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</si>
  <si>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</si>
  <si>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</si>
  <si>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</si>
  <si>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</si>
  <si>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</si>
  <si>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</si>
  <si>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</si>
  <si>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</si>
  <si>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</si>
  <si>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</si>
  <si>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</si>
  <si>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</si>
  <si>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</si>
  <si>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</si>
  <si>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</si>
  <si>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</si>
  <si>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</si>
  <si>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</si>
  <si>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</si>
  <si>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</si>
  <si>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</si>
  <si>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</si>
  <si>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</si>
  <si>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</si>
  <si>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</si>
  <si>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</si>
  <si>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</si>
  <si>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</si>
  <si>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</si>
  <si>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</si>
  <si>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</si>
  <si>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</si>
  <si>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</si>
  <si>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</si>
  <si>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</si>
  <si>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</si>
  <si>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</si>
  <si>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</si>
  <si>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</si>
  <si>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</si>
  <si>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</si>
  <si>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</si>
  <si>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</si>
  <si>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</si>
  <si>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</si>
  <si>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</si>
  <si>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</si>
  <si>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</si>
  <si>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</si>
  <si>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</si>
  <si>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</si>
  <si>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</si>
  <si>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</si>
  <si>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</si>
  <si>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</si>
  <si>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</si>
  <si>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</si>
  <si>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</si>
  <si>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</si>
  <si>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</si>
  <si>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</si>
  <si>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</si>
  <si>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</si>
  <si>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</si>
  <si>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</si>
  <si>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</si>
  <si>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</si>
  <si>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</si>
  <si>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</si>
  <si>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</si>
  <si>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</si>
  <si>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</si>
  <si>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</si>
  <si>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</si>
  <si>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</si>
  <si>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</si>
  <si>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</si>
  <si>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</si>
  <si>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</si>
  <si>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</si>
  <si>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</si>
  <si>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</si>
  <si>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</si>
  <si>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</si>
  <si>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</si>
  <si>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</si>
  <si>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</si>
  <si>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</si>
  <si>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</si>
  <si>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</si>
  <si>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</si>
  <si>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</si>
  <si>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</si>
  <si>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</si>
  <si>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</si>
  <si>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</si>
  <si>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</si>
  <si>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</si>
  <si>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</si>
  <si>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</si>
  <si>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</si>
  <si>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</si>
  <si>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</si>
  <si>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</si>
  <si>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</si>
  <si>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</si>
  <si>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</si>
  <si>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</si>
  <si>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</si>
  <si>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</si>
  <si>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</si>
  <si>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</si>
  <si>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</si>
  <si>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</si>
  <si>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</si>
  <si>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</si>
  <si>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</si>
  <si>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</si>
  <si>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</si>
  <si>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</si>
  <si>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</si>
  <si>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</si>
  <si>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</si>
  <si>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</si>
  <si>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</si>
  <si>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</si>
  <si>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</si>
  <si>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</si>
  <si>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</si>
  <si>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</si>
  <si>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</si>
  <si>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</si>
  <si>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</si>
  <si>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</si>
  <si>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</si>
  <si>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</si>
  <si>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</si>
  <si>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</si>
  <si>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</si>
  <si>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</si>
  <si>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</si>
  <si>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</si>
  <si>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</si>
  <si>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</si>
  <si>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</si>
  <si>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</si>
  <si>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</si>
  <si>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</si>
  <si>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</si>
  <si>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</si>
  <si>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</si>
  <si>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</si>
  <si>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</si>
  <si>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</si>
  <si>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</si>
  <si>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</si>
  <si>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</si>
  <si>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</si>
  <si>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</si>
  <si>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</si>
  <si>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</si>
  <si>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</si>
  <si>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</si>
  <si>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</si>
  <si>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</si>
  <si>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</si>
  <si>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</si>
  <si>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</si>
  <si>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</si>
  <si>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</si>
  <si>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</si>
  <si>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</si>
  <si>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</si>
  <si>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</si>
  <si>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</si>
  <si>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</si>
  <si>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</si>
  <si>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</si>
  <si>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</si>
  <si>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</si>
  <si>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</si>
  <si>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</si>
  <si>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</si>
  <si>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</si>
  <si>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</si>
  <si>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</si>
  <si>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</si>
  <si>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</si>
  <si>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</si>
  <si>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</si>
  <si>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</si>
  <si>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</si>
  <si>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</si>
  <si>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</si>
  <si>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</si>
  <si>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</si>
  <si>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</si>
  <si>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</si>
  <si>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</si>
  <si>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</si>
  <si>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</si>
  <si>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</si>
  <si>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</si>
  <si>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</si>
  <si>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</si>
  <si>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</si>
  <si>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</si>
  <si>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</si>
  <si>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</si>
  <si>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</si>
  <si>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</si>
  <si>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</si>
  <si>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</si>
  <si>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</si>
  <si>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</si>
  <si>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</si>
  <si>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</si>
  <si>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</si>
  <si>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</si>
  <si>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</si>
  <si>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</si>
  <si>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</si>
  <si>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</si>
  <si>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</si>
  <si>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</si>
  <si>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</si>
  <si>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</si>
  <si>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</si>
  <si>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</si>
  <si>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</si>
  <si>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</si>
  <si>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</si>
  <si>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</si>
  <si>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</si>
  <si>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</si>
  <si>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</si>
  <si>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</si>
  <si>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</si>
  <si>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</si>
  <si>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</si>
  <si>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</si>
  <si>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</si>
  <si>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</si>
  <si>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</si>
  <si>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</si>
  <si>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</si>
  <si>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</si>
  <si>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</si>
  <si>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</si>
  <si>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</si>
  <si>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</si>
  <si>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</si>
  <si>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</si>
  <si>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</si>
  <si>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</si>
  <si>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</si>
  <si>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</si>
  <si>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</si>
  <si>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</si>
  <si>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</si>
  <si>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</si>
  <si>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</si>
  <si>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</si>
  <si>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</si>
  <si>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</si>
  <si>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</si>
  <si>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</si>
  <si>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</si>
  <si>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</si>
  <si>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</si>
  <si>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</si>
  <si>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</si>
  <si>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</si>
  <si>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</si>
  <si>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</si>
  <si>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</si>
  <si>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</si>
  <si>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</si>
  <si>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</si>
  <si>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</si>
  <si>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</si>
  <si>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</si>
  <si>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</si>
  <si>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</si>
  <si>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</si>
  <si>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</si>
  <si>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</si>
  <si>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</si>
  <si>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</si>
  <si>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</si>
  <si>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</si>
  <si>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</si>
  <si>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</si>
  <si>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</si>
  <si>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</si>
  <si>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</si>
  <si>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</si>
  <si>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</si>
  <si>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</si>
  <si>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</si>
  <si>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</si>
  <si>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</si>
  <si>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</si>
  <si>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</si>
  <si>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</si>
  <si>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</si>
  <si>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</si>
  <si>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</si>
  <si>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</si>
  <si>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</si>
  <si>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</si>
  <si>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</si>
  <si>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</si>
  <si>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</si>
  <si>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</si>
  <si>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</si>
  <si>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</si>
  <si>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</si>
  <si>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</si>
  <si>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</si>
  <si>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</si>
  <si>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</si>
  <si>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</si>
  <si>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</si>
  <si>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</si>
  <si>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</si>
  <si>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</si>
  <si>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</si>
  <si>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</si>
  <si>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</si>
  <si>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</si>
  <si>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</si>
  <si>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</si>
  <si>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</si>
  <si>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</si>
  <si>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</si>
  <si>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</si>
  <si>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</si>
  <si>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</si>
  <si>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</si>
  <si>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</si>
  <si>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</si>
  <si>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</si>
  <si>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</si>
  <si>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</si>
  <si>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</si>
  <si>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</si>
  <si>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</si>
  <si>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</si>
  <si>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</si>
  <si>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</si>
  <si>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</si>
  <si>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</si>
  <si>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</si>
  <si>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</si>
  <si>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</si>
  <si>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</si>
  <si>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</si>
  <si>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</si>
  <si>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</si>
  <si>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</si>
  <si>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</si>
  <si>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</si>
  <si>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</si>
  <si>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</si>
  <si>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</si>
  <si>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</si>
  <si>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</si>
  <si>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</si>
  <si>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</si>
  <si>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</si>
  <si>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</si>
  <si>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</si>
  <si>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</si>
  <si>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</si>
  <si>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</si>
  <si>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</si>
  <si>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</si>
  <si>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</si>
  <si>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</si>
  <si>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</si>
  <si>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</si>
  <si>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</si>
  <si>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</si>
  <si>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</si>
  <si>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</si>
  <si>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</si>
  <si>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</si>
  <si>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</si>
  <si>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</si>
  <si>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</si>
  <si>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</si>
  <si>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</si>
  <si>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</si>
  <si>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</si>
  <si>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</si>
  <si>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</si>
  <si>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</si>
  <si>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</si>
  <si>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</si>
  <si>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</si>
  <si>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</si>
  <si>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</si>
  <si>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</si>
  <si>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</si>
  <si>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</si>
  <si>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</si>
  <si>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</si>
  <si>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</si>
  <si>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</si>
  <si>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</si>
  <si>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</si>
  <si>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</si>
  <si>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</si>
  <si>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</si>
  <si>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</si>
  <si>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</si>
  <si>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</si>
  <si>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</si>
  <si>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</si>
  <si>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</si>
  <si>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</si>
  <si>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</si>
  <si>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</si>
  <si>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</si>
  <si>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</si>
  <si>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</si>
  <si>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</si>
  <si>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</si>
  <si>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</si>
  <si>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</si>
  <si>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</si>
  <si>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</si>
  <si>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</si>
  <si>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</si>
  <si>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</si>
  <si>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</si>
  <si>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</si>
  <si>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</si>
  <si>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</si>
  <si>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</si>
  <si>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</si>
  <si>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</si>
  <si>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</si>
  <si>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</si>
  <si>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</si>
  <si>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</si>
  <si>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</si>
  <si>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</si>
  <si>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</si>
  <si>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</si>
  <si>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</si>
  <si>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</si>
  <si>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</si>
  <si>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</si>
  <si>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</si>
  <si>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</si>
  <si>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</si>
  <si>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</si>
  <si>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</si>
  <si>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</si>
  <si>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</si>
  <si>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</si>
  <si>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</si>
  <si>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</si>
  <si>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</si>
  <si>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</si>
  <si>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</si>
  <si>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</si>
  <si>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</si>
  <si>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</si>
  <si>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</si>
  <si>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</si>
  <si>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</si>
  <si>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</si>
  <si>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</si>
  <si>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</si>
  <si>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</si>
  <si>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</si>
  <si>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</si>
  <si>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</si>
  <si>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</si>
  <si>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</si>
  <si>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</si>
  <si>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</si>
  <si>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</si>
  <si>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</si>
  <si>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</si>
  <si>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</si>
  <si>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</si>
  <si>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</si>
  <si>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</si>
  <si>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</si>
  <si>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</si>
  <si>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</si>
  <si>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</si>
  <si>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</si>
  <si>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</si>
  <si>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</si>
  <si>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</si>
  <si>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</si>
  <si>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</si>
  <si>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</si>
  <si>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</si>
  <si>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</si>
  <si>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</si>
  <si>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</si>
  <si>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</si>
  <si>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</si>
  <si>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</si>
  <si>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</si>
  <si>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</si>
  <si>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</si>
  <si>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</si>
  <si>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</si>
  <si>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</si>
  <si>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</si>
  <si>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</si>
  <si>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</si>
  <si>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</si>
  <si>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</si>
  <si>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</si>
  <si>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</si>
  <si>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</si>
  <si>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</si>
  <si>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</si>
  <si>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</si>
  <si>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</si>
  <si>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</si>
  <si>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</si>
  <si>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</si>
  <si>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</si>
  <si>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</si>
  <si>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</si>
  <si>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</si>
  <si>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</si>
  <si>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</si>
  <si>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</si>
  <si>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</si>
  <si>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</si>
  <si>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</si>
  <si>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</si>
  <si>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</si>
  <si>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</si>
  <si>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</si>
  <si>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</si>
  <si>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</si>
  <si>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</si>
  <si>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</si>
  <si>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</si>
  <si>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</si>
  <si>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</si>
  <si>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</si>
  <si>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</si>
  <si>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</si>
  <si>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</si>
  <si>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</si>
  <si>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</si>
  <si>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</si>
  <si>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</si>
  <si>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</si>
  <si>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</si>
  <si>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</si>
  <si>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</si>
  <si>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</si>
  <si>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</si>
  <si>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</si>
  <si>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</si>
  <si>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</si>
  <si>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</si>
  <si>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</si>
  <si>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</si>
  <si>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</si>
  <si>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</si>
  <si>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</si>
  <si>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</si>
  <si>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</si>
  <si>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</si>
  <si>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</si>
  <si>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</si>
  <si>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</si>
  <si>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</si>
  <si>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</si>
  <si>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</si>
  <si>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</si>
  <si>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</si>
  <si>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</si>
  <si>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</si>
  <si>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</si>
  <si>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</si>
  <si>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</si>
  <si>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</si>
  <si>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</si>
  <si>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</si>
  <si>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</si>
  <si>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</si>
  <si>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</si>
  <si>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</si>
  <si>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</si>
  <si>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</si>
  <si>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</si>
  <si>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</si>
  <si>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</si>
  <si>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</si>
  <si>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</si>
  <si>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</si>
  <si>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</si>
  <si>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</si>
  <si>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</si>
  <si>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</si>
  <si>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</si>
  <si>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</si>
  <si>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</si>
  <si>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</si>
  <si>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</si>
  <si>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</si>
  <si>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</si>
  <si>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</si>
  <si>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</si>
  <si>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</si>
  <si>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</si>
  <si>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</si>
  <si>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</si>
  <si>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</si>
  <si>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</si>
  <si>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</si>
  <si>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</si>
  <si>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</si>
  <si>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</si>
  <si>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</si>
  <si>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</si>
  <si>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</si>
  <si>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</si>
  <si>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</si>
  <si>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</si>
  <si>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</si>
  <si>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</si>
  <si>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</si>
  <si>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</si>
  <si>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</si>
  <si>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</si>
  <si>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</si>
  <si>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</si>
  <si>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</si>
  <si>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</si>
  <si>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</si>
  <si>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</si>
  <si>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</si>
  <si>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</si>
  <si>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</si>
  <si>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</si>
  <si>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</si>
  <si>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</si>
  <si>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</si>
  <si>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</si>
  <si>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</si>
  <si>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</si>
  <si>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</si>
  <si>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</si>
  <si>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</si>
  <si>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</si>
  <si>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</si>
  <si>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</si>
  <si>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</si>
  <si>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</si>
  <si>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</si>
  <si>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</si>
  <si>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</si>
  <si>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</si>
  <si>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</si>
  <si>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</si>
  <si>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</si>
  <si>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</si>
  <si>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</si>
  <si>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</si>
  <si>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</si>
  <si>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</si>
  <si>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</si>
  <si>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</si>
  <si>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</si>
  <si>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</si>
  <si>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</si>
  <si>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</si>
  <si>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</si>
  <si>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</si>
  <si>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</si>
  <si>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</si>
  <si>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</si>
  <si>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</si>
  <si>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</si>
  <si>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</si>
  <si>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</si>
  <si>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</si>
  <si>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</si>
  <si>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</si>
  <si>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</si>
  <si>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</si>
  <si>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</si>
  <si>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</si>
  <si>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</si>
  <si>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</si>
  <si>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</si>
  <si>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</si>
  <si>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</si>
  <si>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</si>
  <si>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</si>
  <si>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</si>
  <si>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</si>
  <si>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</si>
  <si>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</si>
  <si>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</si>
  <si>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</si>
  <si>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</si>
  <si>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</si>
  <si>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</si>
  <si>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</si>
  <si>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</si>
  <si>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</si>
  <si>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</si>
  <si>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</si>
  <si>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</si>
  <si>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</si>
  <si>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</si>
  <si>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</si>
  <si>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</si>
  <si>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</si>
  <si>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</si>
  <si>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</si>
  <si>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</si>
  <si>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</si>
  <si>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</si>
  <si>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</si>
  <si>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</si>
  <si>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</si>
  <si>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</si>
  <si>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</si>
  <si>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</si>
  <si>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</si>
  <si>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</si>
  <si>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</si>
  <si>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</si>
  <si>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</si>
  <si>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</si>
  <si>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</si>
  <si>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</si>
  <si>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</si>
  <si>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</si>
  <si>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</si>
  <si>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</si>
  <si>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</si>
  <si>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</si>
  <si>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</si>
  <si>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</si>
  <si>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</si>
  <si>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</si>
  <si>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</si>
  <si>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</si>
  <si>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</si>
  <si>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</si>
  <si>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</si>
  <si>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</si>
  <si>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</si>
  <si>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</si>
  <si>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</si>
  <si>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</si>
  <si>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</si>
  <si>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</si>
  <si>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</si>
  <si>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</si>
  <si>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</si>
  <si>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</si>
  <si>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</si>
  <si>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</si>
  <si>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</si>
  <si>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</si>
  <si>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</si>
  <si>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</si>
  <si>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</si>
  <si>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</si>
  <si>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</si>
  <si>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</si>
  <si>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</si>
  <si>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</si>
  <si>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</si>
  <si>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</si>
  <si>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</si>
  <si>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</si>
  <si>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</si>
  <si>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</si>
  <si>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</si>
  <si>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</si>
  <si>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</si>
  <si>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</si>
  <si>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</si>
  <si>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</si>
  <si>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</si>
  <si>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</si>
  <si>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</si>
  <si>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</si>
  <si>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</si>
  <si>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</si>
  <si>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</si>
  <si>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</si>
  <si>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</si>
  <si>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</si>
  <si>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</si>
  <si>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</si>
  <si>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</si>
  <si>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</si>
  <si>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</si>
  <si>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</si>
  <si>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</si>
  <si>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</si>
  <si>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</si>
  <si>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</si>
  <si>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</si>
  <si>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</si>
  <si>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</si>
  <si>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</si>
  <si>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</si>
  <si>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</si>
  <si>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</si>
  <si>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</si>
  <si>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</si>
  <si>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</si>
  <si>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</si>
  <si>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</si>
  <si>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</si>
  <si>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</si>
  <si>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</si>
  <si>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</si>
  <si>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</si>
  <si>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</si>
  <si>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</si>
  <si>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</si>
  <si>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</si>
  <si>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</si>
  <si>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</si>
  <si>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</si>
  <si>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</si>
  <si>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</si>
  <si>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</si>
  <si>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</si>
  <si>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</si>
  <si>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</si>
  <si>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</si>
  <si>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</si>
  <si>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</si>
  <si>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</si>
  <si>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</si>
  <si>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</si>
  <si>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</si>
  <si>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</si>
  <si>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</si>
  <si>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</si>
  <si>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</si>
  <si>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</si>
  <si>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</si>
  <si>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</si>
  <si>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</si>
  <si>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</si>
  <si>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</si>
  <si>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</si>
  <si>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</si>
  <si>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</si>
  <si>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</si>
  <si>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</si>
  <si>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</si>
  <si>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</si>
  <si>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</si>
  <si>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</si>
  <si>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</si>
  <si>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</si>
  <si>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</si>
  <si>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</si>
  <si>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</si>
  <si>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</si>
  <si>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</si>
  <si>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</si>
  <si>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</si>
  <si>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</si>
  <si>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</si>
  <si>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</si>
  <si>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</si>
  <si>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</si>
  <si>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</si>
  <si>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</si>
  <si>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</si>
  <si>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</si>
  <si>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</si>
  <si>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</si>
  <si>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</si>
  <si>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</si>
  <si>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</si>
  <si>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</si>
  <si>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</si>
  <si>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</si>
  <si>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</si>
  <si>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</si>
  <si>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</si>
  <si>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</si>
  <si>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</si>
  <si>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</si>
  <si>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</si>
  <si>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</si>
  <si>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</si>
  <si>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</si>
  <si>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</si>
  <si>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</si>
  <si>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</si>
  <si>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</si>
  <si>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</si>
  <si>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</si>
  <si>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</si>
  <si>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</si>
  <si>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</si>
  <si>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</si>
  <si>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</si>
  <si>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</si>
  <si>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</si>
  <si>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</si>
  <si>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</si>
  <si>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</si>
  <si>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</si>
  <si>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</si>
  <si>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</si>
  <si>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</si>
  <si>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</si>
  <si>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</si>
  <si>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</si>
  <si>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</si>
  <si>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</si>
  <si>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</si>
  <si>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</si>
  <si>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</si>
  <si>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</si>
  <si>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</si>
  <si>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</si>
  <si>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</si>
  <si>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</si>
  <si>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</si>
  <si>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</si>
  <si>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</si>
  <si>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</si>
  <si>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</si>
  <si>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</si>
  <si>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</si>
  <si>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</si>
  <si>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</si>
  <si>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</si>
  <si>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</si>
  <si>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</si>
  <si>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</si>
  <si>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</si>
  <si>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</si>
  <si>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</si>
  <si>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</si>
  <si>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</si>
  <si>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</si>
  <si>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</si>
  <si>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</si>
  <si>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</si>
  <si>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</si>
  <si>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</si>
  <si>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</si>
  <si>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</si>
  <si>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</si>
  <si>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</si>
  <si>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</si>
  <si>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</si>
  <si>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</si>
  <si>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</si>
  <si>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</si>
  <si>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</si>
  <si>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</si>
  <si>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</si>
  <si>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</si>
  <si>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</si>
  <si>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</si>
  <si>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</si>
  <si>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</si>
  <si>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</si>
  <si>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</si>
  <si>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</si>
  <si>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</si>
  <si>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</si>
  <si>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</si>
  <si>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</si>
  <si>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</si>
  <si>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</si>
  <si>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</si>
  <si>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</si>
  <si>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</si>
  <si>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</si>
  <si>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</si>
  <si>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</si>
  <si>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</si>
  <si>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</si>
  <si>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</si>
  <si>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</si>
  <si>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</si>
  <si>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</si>
  <si>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</si>
  <si>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</si>
  <si>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</si>
  <si>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</si>
  <si>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</si>
  <si>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</si>
  <si>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</si>
  <si>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</si>
  <si>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</si>
  <si>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</si>
  <si>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</si>
  <si>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</si>
  <si>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</si>
  <si>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</si>
  <si>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</si>
  <si>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</si>
  <si>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</si>
  <si>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</si>
  <si>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</si>
  <si>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</si>
  <si>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</si>
  <si>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</si>
  <si>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</si>
  <si>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</si>
  <si>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</si>
  <si>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</si>
  <si>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</si>
  <si>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</si>
  <si>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</si>
  <si>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</si>
  <si>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</si>
  <si>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</si>
  <si>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</si>
  <si>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</si>
  <si>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</si>
  <si>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</si>
  <si>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</si>
  <si>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</si>
  <si>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</si>
  <si>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</si>
  <si>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</si>
  <si>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</si>
  <si>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</si>
  <si>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</si>
  <si>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</si>
  <si>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</si>
  <si>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</si>
  <si>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</si>
  <si>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</si>
  <si>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</si>
  <si>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</si>
  <si>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</si>
  <si>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</si>
  <si>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</si>
  <si>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</si>
  <si>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</si>
  <si>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</si>
  <si>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</si>
  <si>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</si>
  <si>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</si>
  <si>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</si>
  <si>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</si>
  <si>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</si>
  <si>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</si>
  <si>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</si>
  <si>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</si>
  <si>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</si>
  <si>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</si>
  <si>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</si>
  <si>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</si>
  <si>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</si>
  <si>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</si>
  <si>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</si>
  <si>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</si>
  <si>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</si>
  <si>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</si>
  <si>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</si>
  <si>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</si>
  <si>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</si>
  <si>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</si>
  <si>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</si>
  <si>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</si>
  <si>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</si>
  <si>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</si>
  <si>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</si>
  <si>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</si>
  <si>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</si>
  <si>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</si>
  <si>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</si>
  <si>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</si>
  <si>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</si>
  <si>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</si>
  <si>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</si>
  <si>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</si>
  <si>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</si>
  <si>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</si>
  <si>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</si>
  <si>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</si>
  <si>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</si>
  <si>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</si>
  <si>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</si>
  <si>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</si>
  <si>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</si>
  <si>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</si>
  <si>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</si>
  <si>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</si>
  <si>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</si>
  <si>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</si>
  <si>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</si>
  <si>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</si>
  <si>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</si>
  <si>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</si>
  <si>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</si>
  <si>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</si>
  <si>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</si>
  <si>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</si>
  <si>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</si>
  <si>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</si>
  <si>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</si>
  <si>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</si>
  <si>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</si>
  <si>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</si>
  <si>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</si>
  <si>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</si>
  <si>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</si>
  <si>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</si>
  <si>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</si>
  <si>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</si>
  <si>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</si>
  <si>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</si>
  <si>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</si>
  <si>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</si>
  <si>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</si>
  <si>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</si>
  <si>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</si>
  <si>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</si>
  <si>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</si>
  <si>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</si>
  <si>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</si>
  <si>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</si>
  <si>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</si>
  <si>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</si>
  <si>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</si>
  <si>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</si>
  <si>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</si>
  <si>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</si>
  <si>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</si>
  <si>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</si>
  <si>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</si>
  <si>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</si>
  <si>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</si>
  <si>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</si>
  <si>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</si>
  <si>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</si>
  <si>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</si>
  <si>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</si>
  <si>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</si>
  <si>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</si>
  <si>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</si>
  <si>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</si>
  <si>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</si>
  <si>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</si>
  <si>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</si>
  <si>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</si>
  <si>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</si>
  <si>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</si>
  <si>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</si>
  <si>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</si>
  <si>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</si>
  <si>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</si>
  <si>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</si>
  <si>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</si>
  <si>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</si>
  <si>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</si>
  <si>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</si>
  <si>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</si>
  <si>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</si>
  <si>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</si>
  <si>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</si>
  <si>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</si>
  <si>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</si>
  <si>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</si>
  <si>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</si>
  <si>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</si>
  <si>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</si>
  <si>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</si>
  <si>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</si>
  <si>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</si>
  <si>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</si>
  <si>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</si>
  <si>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</si>
  <si>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</si>
  <si>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</si>
  <si>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</si>
  <si>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</si>
  <si>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</si>
  <si>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</si>
  <si>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</si>
  <si>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</si>
  <si>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</si>
  <si>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</si>
  <si>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</si>
  <si>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</si>
  <si>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</si>
  <si>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</si>
  <si>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</si>
  <si>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</si>
  <si>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</si>
  <si>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</si>
  <si>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</si>
  <si>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</si>
  <si>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</si>
  <si>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</si>
  <si>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</si>
  <si>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</si>
  <si>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</si>
  <si>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</si>
  <si>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</si>
  <si>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</si>
  <si>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</si>
  <si>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</si>
  <si>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</si>
  <si>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</si>
  <si>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</si>
  <si>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</si>
  <si>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</si>
  <si>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</si>
  <si>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</si>
  <si>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</si>
  <si>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</si>
  <si>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</si>
  <si>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</si>
  <si>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</si>
  <si>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</si>
  <si>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</si>
  <si>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</si>
  <si>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</si>
  <si>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</si>
  <si>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</si>
  <si>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</si>
  <si>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</si>
  <si>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</si>
  <si>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</si>
  <si>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</si>
  <si>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</si>
  <si>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</si>
  <si>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</si>
  <si>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</si>
  <si>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</si>
  <si>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</si>
  <si>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</si>
  <si>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</si>
  <si>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</si>
  <si>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</si>
  <si>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</si>
  <si>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</si>
  <si>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</si>
  <si>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</si>
  <si>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</si>
  <si>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</si>
  <si>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</si>
  <si>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</si>
  <si>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</si>
  <si>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</si>
  <si>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</si>
  <si>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</si>
  <si>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</si>
  <si>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</si>
  <si>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</si>
  <si>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</si>
  <si>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</si>
  <si>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</si>
  <si>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</si>
  <si>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</si>
  <si>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</si>
  <si>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</si>
  <si>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</si>
  <si>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</si>
  <si>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</si>
  <si>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</si>
  <si>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</si>
  <si>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</si>
  <si>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</si>
  <si>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</si>
  <si>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</si>
  <si>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</si>
  <si>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</si>
  <si>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</si>
  <si>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</si>
  <si>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</si>
  <si>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</si>
  <si>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</si>
  <si>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</si>
  <si>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</si>
  <si>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</si>
  <si>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</si>
  <si>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</si>
  <si>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</si>
  <si>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</si>
  <si>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</si>
  <si>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</si>
  <si>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</si>
  <si>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</si>
  <si>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</si>
  <si>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</si>
  <si>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</si>
  <si>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</si>
  <si>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</si>
  <si>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</si>
  <si>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</si>
  <si>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</si>
  <si>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</si>
  <si>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</si>
  <si>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</si>
  <si>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</si>
  <si>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</si>
  <si>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</si>
  <si>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</si>
  <si>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</si>
  <si>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</si>
  <si>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</si>
  <si>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</si>
  <si>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</si>
  <si>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</si>
  <si>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</si>
  <si>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</si>
  <si>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</si>
  <si>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</si>
  <si>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</si>
  <si>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</si>
  <si>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</si>
  <si>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</si>
  <si>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</si>
  <si>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</si>
  <si>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</si>
  <si>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</si>
  <si>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</si>
  <si>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</si>
  <si>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</si>
  <si>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</si>
  <si>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</si>
  <si>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</si>
  <si>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</si>
  <si>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</si>
  <si>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</si>
  <si>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</si>
  <si>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</si>
  <si>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</si>
  <si>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</si>
  <si>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</si>
  <si>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</si>
  <si>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</si>
  <si>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</si>
  <si>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</si>
  <si>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</si>
  <si>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</si>
  <si>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</si>
  <si>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</si>
  <si>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</si>
  <si>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</si>
  <si>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</si>
  <si>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</si>
  <si>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</si>
  <si>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</si>
  <si>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</si>
  <si>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</si>
  <si>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</si>
  <si>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</si>
  <si>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</si>
  <si>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</si>
  <si>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</si>
  <si>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</si>
  <si>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</si>
  <si>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</si>
  <si>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</si>
  <si>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</si>
  <si>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</si>
  <si>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</si>
  <si>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</si>
  <si>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</si>
  <si>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</si>
  <si>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</si>
  <si>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</si>
  <si>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</si>
  <si>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</si>
  <si>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</si>
  <si>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</si>
  <si>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</si>
  <si>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</si>
  <si>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</si>
  <si>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</si>
  <si>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</si>
  <si>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</si>
  <si>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</si>
  <si>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</si>
  <si>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</si>
  <si>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</si>
  <si>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</si>
  <si>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</si>
  <si>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</si>
  <si>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</si>
  <si>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</si>
  <si>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</si>
  <si>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</si>
  <si>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</si>
  <si>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</si>
  <si>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</si>
  <si>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</si>
  <si>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</si>
  <si>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</si>
  <si>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</si>
  <si>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</si>
  <si>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</si>
  <si>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</si>
  <si>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</si>
  <si>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</si>
  <si>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</si>
  <si>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</si>
  <si>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</si>
  <si>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</si>
  <si>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</si>
  <si>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</si>
  <si>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</si>
  <si>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</si>
  <si>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</si>
  <si>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</si>
  <si>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</si>
  <si>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</si>
  <si>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</si>
  <si>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</si>
  <si>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</si>
  <si>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</si>
  <si>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</si>
  <si>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</si>
  <si>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</si>
  <si>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</si>
  <si>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</si>
  <si>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</si>
  <si>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</si>
  <si>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</si>
  <si>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</si>
  <si>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</si>
  <si>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</si>
  <si>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</si>
  <si>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</si>
  <si>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</si>
  <si>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</si>
  <si>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</si>
  <si>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</si>
  <si>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</si>
  <si>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</si>
  <si>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</si>
  <si>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</si>
  <si>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</si>
  <si>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</si>
  <si>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</si>
  <si>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</si>
  <si>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</si>
  <si>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</si>
  <si>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</si>
  <si>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</si>
  <si>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</si>
  <si>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</si>
  <si>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</si>
  <si>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</si>
  <si>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</si>
  <si>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</si>
  <si>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</si>
  <si>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</si>
  <si>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</si>
  <si>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</si>
  <si>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</si>
  <si>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</si>
  <si>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</si>
  <si>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</si>
  <si>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</si>
  <si>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</si>
  <si>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</si>
  <si>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</si>
  <si>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</si>
  <si>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</si>
  <si>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</si>
  <si>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</si>
  <si>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</si>
  <si>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</si>
  <si>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</si>
  <si>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</si>
  <si>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</si>
  <si>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</si>
  <si>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</si>
  <si>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</si>
  <si>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</si>
  <si>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</si>
  <si>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</si>
  <si>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</si>
  <si>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</si>
  <si>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</si>
  <si>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</si>
  <si>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</si>
  <si>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</si>
  <si>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</si>
  <si>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</si>
  <si>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</si>
  <si>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</si>
  <si>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</si>
  <si>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</si>
  <si>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</si>
  <si>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</si>
  <si>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</si>
  <si>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</si>
  <si>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</si>
  <si>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</si>
  <si>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</si>
  <si>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</si>
  <si>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</si>
  <si>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</si>
  <si>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</si>
  <si>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</si>
  <si>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</si>
  <si>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</si>
  <si>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</si>
  <si>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</si>
  <si>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</si>
  <si>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</si>
  <si>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</si>
  <si>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</si>
  <si>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</si>
  <si>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</si>
  <si>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</si>
  <si>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</si>
  <si>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</si>
  <si>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</si>
  <si>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</si>
  <si>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</si>
  <si>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</si>
  <si>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</si>
  <si>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</si>
  <si>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</si>
  <si>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</si>
  <si>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</si>
  <si>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</si>
  <si>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</si>
  <si>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</si>
  <si>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</si>
  <si>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</si>
  <si>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</si>
  <si>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</si>
  <si>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</si>
  <si>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</si>
  <si>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</si>
  <si>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</si>
  <si>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</si>
  <si>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</si>
  <si>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</si>
  <si>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</si>
  <si>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</si>
  <si>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</si>
  <si>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</si>
  <si>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</si>
  <si>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</si>
  <si>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</si>
  <si>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</si>
  <si>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</si>
  <si>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</si>
  <si>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</si>
  <si>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</si>
  <si>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</si>
  <si>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</si>
  <si>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</si>
  <si>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</si>
  <si>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</si>
  <si>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</si>
  <si>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</si>
  <si>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</si>
  <si>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</si>
  <si>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</si>
  <si>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</si>
  <si>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</si>
  <si>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</si>
  <si>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</si>
  <si>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</si>
  <si>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</si>
  <si>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</si>
  <si>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</si>
  <si>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</si>
  <si>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</si>
  <si>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</si>
  <si>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</si>
  <si>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</si>
  <si>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</si>
  <si>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</si>
  <si>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</si>
  <si>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</si>
  <si>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</si>
  <si>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</si>
  <si>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</si>
  <si>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</si>
  <si>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</si>
  <si>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</si>
  <si>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</si>
  <si>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</si>
  <si>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</si>
  <si>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</si>
  <si>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</si>
  <si>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</si>
  <si>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</si>
  <si>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</si>
  <si>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</si>
  <si>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</si>
  <si>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</si>
  <si>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</si>
  <si>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</si>
  <si>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</si>
  <si>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</si>
  <si>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</si>
  <si>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</si>
  <si>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</si>
  <si>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</si>
  <si>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</si>
  <si>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</si>
  <si>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</si>
  <si>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</si>
  <si>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</si>
  <si>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</si>
  <si>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</si>
  <si>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</si>
  <si>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</si>
  <si>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</si>
  <si>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</si>
  <si>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</si>
  <si>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</si>
  <si>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</si>
  <si>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</si>
  <si>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</si>
  <si>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</si>
  <si>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</si>
  <si>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</si>
  <si>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</si>
  <si>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</si>
  <si>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</si>
  <si>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</si>
  <si>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</si>
  <si>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</si>
  <si>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</si>
  <si>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</si>
  <si>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</si>
  <si>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</si>
  <si>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</si>
  <si>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</si>
  <si>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</si>
  <si>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</si>
  <si>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</si>
  <si>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</si>
  <si>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</si>
  <si>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</si>
  <si>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</si>
  <si>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</si>
  <si>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</si>
  <si>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</si>
  <si>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</si>
  <si>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</si>
  <si>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</si>
  <si>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</si>
  <si>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</si>
  <si>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</si>
  <si>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</si>
  <si>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</si>
  <si>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</si>
  <si>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</si>
  <si>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</si>
  <si>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</si>
  <si>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</si>
  <si>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</si>
  <si>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</si>
  <si>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</si>
  <si>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</si>
  <si>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</si>
  <si>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</si>
  <si>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</si>
  <si>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</si>
  <si>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</si>
  <si>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</si>
  <si>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</si>
  <si>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</si>
  <si>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</si>
  <si>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</si>
  <si>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</si>
  <si>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</si>
  <si>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</si>
  <si>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</si>
  <si>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</si>
  <si>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</si>
  <si>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</si>
  <si>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</si>
  <si>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</si>
  <si>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</si>
  <si>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</si>
  <si>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</si>
  <si>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</si>
  <si>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</si>
  <si>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</si>
  <si>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</si>
  <si>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</si>
  <si>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</si>
  <si>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</si>
  <si>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</si>
  <si>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</si>
  <si>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</si>
  <si>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</si>
  <si>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</si>
  <si>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</si>
  <si>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</si>
  <si>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</si>
  <si>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</si>
  <si>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</si>
  <si>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</si>
  <si>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</si>
  <si>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</si>
  <si>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</si>
  <si>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</si>
  <si>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</si>
  <si>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</si>
  <si>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</si>
  <si>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</si>
  <si>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</si>
  <si>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</si>
  <si>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</si>
  <si>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</si>
  <si>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</si>
  <si>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</si>
  <si>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</si>
  <si>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</si>
  <si>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</si>
  <si>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</si>
  <si>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</si>
  <si>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</si>
  <si>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</si>
  <si>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</si>
  <si>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</si>
  <si>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</si>
  <si>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</si>
  <si>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</si>
  <si>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</si>
  <si>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</si>
  <si>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</si>
  <si>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</si>
  <si>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</si>
  <si>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</si>
  <si>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</si>
  <si>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</si>
  <si>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</si>
  <si>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</si>
  <si>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</si>
  <si>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</si>
  <si>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</si>
  <si>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</si>
  <si>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</si>
  <si>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</si>
  <si>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</si>
  <si>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</si>
  <si>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</si>
  <si>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</si>
  <si>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</si>
  <si>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</si>
  <si>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</si>
  <si>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</si>
  <si>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</si>
  <si>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</si>
  <si>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</si>
  <si>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</si>
  <si>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</si>
  <si>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</si>
  <si>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</si>
  <si>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</si>
  <si>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</si>
  <si>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</si>
  <si>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</si>
  <si>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</si>
  <si>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</si>
  <si>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</si>
  <si>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</si>
  <si>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</si>
  <si>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</si>
  <si>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</si>
  <si>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</si>
  <si>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</si>
  <si>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</si>
  <si>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</si>
  <si>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</si>
  <si>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</si>
  <si>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</si>
  <si>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</si>
  <si>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</si>
  <si>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</si>
  <si>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</si>
  <si>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</si>
  <si>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</si>
  <si>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</si>
  <si>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</si>
  <si>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</si>
  <si>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</si>
  <si>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</si>
  <si>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</si>
  <si>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</si>
  <si>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</si>
  <si>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</si>
  <si>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</si>
  <si>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</si>
  <si>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</si>
  <si>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</si>
  <si>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</si>
  <si>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</si>
  <si>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</si>
  <si>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</si>
  <si>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</si>
  <si>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</si>
  <si>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</si>
  <si>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</si>
  <si>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</si>
  <si>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</si>
  <si>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</si>
  <si>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</si>
  <si>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</si>
  <si>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</si>
  <si>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</si>
  <si>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</si>
  <si>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</si>
  <si>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</si>
  <si>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</si>
  <si>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</si>
  <si>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</si>
  <si>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</si>
  <si>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</si>
  <si>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</si>
  <si>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</si>
  <si>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</si>
  <si>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</si>
  <si>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</si>
  <si>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</si>
  <si>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</si>
  <si>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</si>
  <si>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</si>
  <si>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</si>
  <si>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</si>
  <si>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</si>
  <si>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</si>
  <si>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</si>
  <si>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</si>
  <si>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</si>
  <si>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</si>
  <si>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</si>
  <si>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</si>
  <si>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</si>
  <si>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</si>
  <si>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</si>
  <si>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</si>
  <si>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</si>
  <si>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</si>
  <si>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</si>
  <si>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</si>
  <si>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</si>
  <si>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</si>
  <si>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</si>
  <si>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</si>
  <si>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</si>
  <si>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</si>
  <si>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</si>
  <si>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</si>
  <si>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</si>
  <si>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</si>
  <si>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</si>
  <si>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</si>
  <si>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</si>
  <si>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</si>
  <si>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</si>
  <si>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</si>
  <si>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</si>
  <si>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</si>
  <si>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</si>
  <si>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</si>
  <si>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</si>
  <si>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</si>
  <si>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</si>
  <si>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</si>
  <si>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</si>
  <si>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</si>
  <si>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</si>
  <si>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</si>
  <si>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</si>
  <si>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</si>
  <si>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</si>
  <si>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</si>
  <si>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</si>
  <si>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</si>
  <si>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</si>
  <si>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</si>
  <si>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</si>
  <si>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</si>
  <si>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</si>
  <si>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</si>
  <si>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</si>
  <si>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</si>
  <si>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</si>
  <si>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</si>
  <si>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</si>
  <si>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</si>
  <si>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</si>
  <si>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</si>
  <si>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</si>
  <si>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</si>
  <si>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</si>
  <si>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</si>
  <si>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</si>
  <si>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</si>
  <si>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</si>
  <si>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</si>
  <si>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</si>
  <si>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</si>
  <si>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</si>
  <si>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</si>
  <si>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</si>
  <si>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</si>
  <si>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</si>
  <si>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</si>
  <si>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</si>
  <si>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</si>
  <si>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</si>
  <si>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</si>
  <si>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</si>
  <si>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</si>
  <si>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</si>
  <si>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</si>
  <si>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</si>
  <si>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</si>
  <si>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</si>
  <si>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</si>
  <si>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</si>
  <si>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</si>
  <si>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</si>
  <si>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</si>
  <si>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</si>
  <si>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</si>
  <si>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</si>
  <si>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</si>
  <si>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</si>
  <si>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</si>
  <si>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</si>
  <si>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</si>
  <si>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</si>
  <si>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</si>
  <si>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</si>
  <si>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</si>
  <si>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</si>
  <si>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</si>
  <si>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</si>
  <si>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</si>
  <si>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</si>
  <si>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</si>
  <si>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</si>
  <si>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</si>
  <si>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</si>
  <si>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</si>
  <si>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</si>
  <si>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</si>
  <si>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</si>
  <si>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</si>
  <si>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</si>
  <si>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</si>
  <si>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</si>
  <si>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</si>
  <si>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</si>
  <si>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</si>
  <si>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</si>
  <si>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</si>
  <si>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</si>
  <si>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</si>
  <si>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</si>
  <si>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</si>
  <si>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</si>
  <si>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</si>
  <si>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</si>
  <si>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</si>
  <si>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</si>
  <si>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</si>
  <si>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</si>
  <si>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</si>
  <si>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</si>
  <si>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</si>
  <si>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</si>
  <si>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</si>
  <si>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</si>
  <si>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</si>
  <si>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</si>
  <si>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</si>
  <si>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</si>
  <si>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</si>
  <si>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</si>
  <si>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</si>
  <si>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</si>
  <si>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</si>
  <si>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</si>
  <si>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</si>
  <si>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</si>
  <si>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</si>
  <si>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</si>
  <si>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</si>
  <si>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</si>
  <si>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</si>
  <si>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</si>
  <si>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</si>
  <si>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</si>
  <si>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</si>
  <si>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</si>
  <si>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</si>
  <si>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</si>
  <si>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</si>
  <si>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</si>
  <si>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</si>
  <si>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</si>
  <si>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</si>
  <si>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</si>
  <si>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</si>
  <si>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</si>
  <si>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</si>
  <si>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</si>
  <si>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</si>
  <si>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</si>
  <si>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</si>
  <si>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</si>
  <si>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</si>
  <si>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</si>
  <si>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</si>
  <si>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</si>
  <si>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</si>
  <si>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</si>
  <si>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</si>
  <si>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</si>
  <si>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</si>
  <si>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</si>
  <si>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</si>
  <si>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</si>
  <si>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</si>
  <si>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</si>
  <si>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</si>
  <si>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</si>
  <si>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</si>
  <si>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</si>
  <si>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</si>
  <si>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</si>
  <si>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</si>
  <si>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</si>
  <si>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</si>
  <si>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</si>
  <si>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</si>
  <si>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</si>
  <si>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</si>
  <si>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</si>
  <si>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</si>
  <si>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</si>
  <si>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</si>
  <si>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</si>
  <si>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</si>
  <si>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</si>
  <si>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</si>
  <si>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</si>
  <si>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</si>
  <si>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</si>
  <si>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</si>
  <si>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</si>
  <si>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</si>
  <si>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</si>
  <si>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</si>
  <si>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</si>
  <si>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</si>
  <si>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</si>
  <si>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</si>
  <si>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</si>
  <si>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</si>
  <si>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</si>
  <si>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</si>
  <si>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</si>
  <si>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</si>
  <si>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</si>
  <si>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</si>
  <si>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</si>
  <si>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</si>
  <si>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</si>
  <si>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</si>
  <si>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</si>
  <si>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</si>
  <si>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</si>
  <si>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</si>
  <si>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</si>
  <si>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</si>
  <si>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</si>
  <si>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</si>
  <si>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</si>
  <si>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</si>
  <si>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</si>
  <si>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</si>
  <si>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</si>
  <si>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</si>
  <si>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</si>
  <si>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</si>
  <si>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</si>
  <si>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</si>
  <si>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</si>
  <si>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</si>
  <si>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</si>
  <si>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</si>
  <si>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</si>
  <si>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</si>
  <si>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</si>
  <si>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</si>
  <si>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</si>
  <si>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</si>
  <si>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</si>
  <si>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</si>
  <si>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</si>
  <si>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</si>
  <si>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</si>
  <si>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</si>
  <si>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</si>
  <si>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</si>
  <si>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</si>
  <si>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</si>
  <si>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</si>
  <si>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</si>
  <si>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</si>
  <si>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</si>
  <si>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</si>
  <si>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</si>
  <si>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</si>
  <si>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</si>
  <si>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</si>
  <si>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</si>
  <si>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</si>
  <si>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</si>
  <si>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</si>
  <si>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</si>
  <si>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</si>
  <si>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</si>
  <si>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</si>
  <si>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</si>
  <si>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</si>
  <si>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</si>
  <si>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</si>
  <si>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</si>
  <si>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</si>
  <si>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</si>
  <si>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</si>
  <si>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</si>
  <si>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</si>
  <si>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</si>
  <si>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</si>
  <si>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</si>
  <si>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</si>
  <si>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</si>
  <si>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</si>
  <si>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</si>
  <si>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</si>
  <si>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</si>
  <si>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</si>
  <si>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</si>
  <si>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</si>
  <si>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</si>
  <si>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</si>
  <si>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</si>
  <si>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</si>
  <si>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</si>
  <si>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</si>
  <si>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</si>
  <si>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</si>
  <si>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</si>
  <si>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</si>
  <si>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</si>
  <si>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</si>
  <si>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</si>
  <si>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</si>
  <si>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</si>
  <si>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</si>
  <si>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</si>
  <si>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</si>
  <si>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</si>
  <si>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</si>
  <si>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</si>
  <si>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</si>
  <si>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</si>
  <si>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</si>
  <si>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</si>
  <si>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</si>
  <si>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</si>
  <si>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</si>
  <si>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</si>
  <si>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</si>
  <si>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</si>
  <si>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</si>
  <si>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</si>
  <si>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</si>
  <si>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</si>
  <si>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</si>
  <si>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</si>
  <si>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</si>
  <si>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</si>
  <si>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</si>
  <si>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</si>
  <si>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</si>
  <si>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</si>
  <si>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</si>
  <si>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</si>
  <si>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</si>
  <si>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</si>
  <si>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</si>
  <si>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</si>
  <si>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</si>
  <si>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</si>
  <si>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</si>
  <si>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</si>
  <si>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</si>
  <si>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</si>
  <si>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</si>
  <si>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</si>
  <si>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</si>
  <si>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</si>
  <si>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</si>
  <si>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</si>
  <si>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</si>
  <si>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</si>
  <si>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</si>
  <si>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</si>
  <si>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</si>
  <si>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</si>
  <si>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</si>
  <si>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</si>
  <si>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</si>
  <si>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</si>
  <si>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</si>
  <si>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</si>
  <si>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</si>
  <si>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</si>
  <si>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</si>
  <si>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</si>
  <si>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</si>
  <si>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</si>
  <si>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</si>
  <si>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</si>
  <si>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</si>
  <si>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</si>
  <si>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</si>
  <si>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</si>
  <si>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</si>
  <si>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</si>
  <si>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</si>
  <si>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</si>
  <si>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</si>
  <si>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</si>
  <si>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</si>
  <si>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</si>
  <si>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</si>
  <si>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</si>
  <si>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</si>
  <si>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</si>
  <si>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</si>
  <si>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</si>
  <si>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</si>
  <si>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</si>
  <si>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</si>
  <si>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</si>
  <si>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</si>
  <si>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</si>
  <si>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</si>
  <si>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</si>
  <si>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</si>
  <si>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</si>
  <si>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</si>
  <si>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</si>
  <si>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</si>
  <si>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</si>
  <si>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</si>
  <si>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</si>
  <si>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</si>
  <si>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</si>
  <si>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</si>
  <si>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</si>
  <si>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</si>
  <si>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</si>
  <si>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</si>
  <si>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</si>
  <si>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</si>
  <si>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</si>
  <si>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</si>
  <si>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</si>
  <si>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</si>
  <si>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</si>
  <si>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</si>
  <si>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</si>
  <si>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</si>
  <si>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</si>
  <si>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</si>
  <si>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</si>
  <si>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</si>
  <si>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</si>
  <si>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</si>
  <si>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</si>
  <si>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</si>
  <si>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</si>
  <si>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</si>
  <si>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</si>
  <si>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</si>
  <si>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</si>
  <si>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</si>
  <si>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</si>
  <si>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</si>
  <si>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</si>
  <si>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</si>
  <si>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</si>
  <si>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</si>
  <si>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</si>
  <si>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</si>
  <si>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</si>
  <si>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</si>
  <si>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</si>
  <si>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</si>
  <si>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</si>
  <si>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</si>
  <si>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</si>
  <si>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</si>
  <si>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</si>
  <si>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</si>
  <si>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</si>
  <si>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</si>
  <si>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</si>
  <si>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</si>
  <si>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</si>
  <si>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</si>
  <si>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</si>
  <si>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</si>
  <si>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</si>
  <si>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</si>
  <si>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</si>
  <si>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</si>
  <si>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</si>
  <si>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</si>
  <si>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</si>
  <si>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</si>
  <si>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</si>
  <si>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</si>
  <si>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</si>
  <si>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</si>
  <si>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</si>
  <si>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</si>
  <si>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</si>
  <si>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</si>
  <si>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</si>
  <si>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</si>
  <si>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</si>
  <si>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</si>
  <si>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</si>
  <si>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</si>
  <si>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</si>
  <si>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</si>
  <si>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</si>
  <si>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</si>
  <si>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</si>
  <si>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</si>
  <si>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</si>
  <si>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</si>
  <si>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</si>
  <si>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</si>
  <si>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</si>
  <si>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</si>
  <si>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</si>
  <si>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</si>
  <si>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</si>
  <si>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</si>
  <si>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</si>
  <si>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</si>
  <si>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</si>
  <si>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</si>
  <si>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</si>
  <si>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</si>
  <si>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</si>
  <si>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</si>
  <si>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</si>
  <si>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</si>
  <si>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</si>
  <si>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</si>
  <si>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</si>
  <si>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</si>
  <si>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</si>
  <si>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</si>
  <si>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</si>
  <si>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</si>
  <si>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</si>
  <si>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</si>
  <si>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</si>
  <si>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</si>
  <si>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</si>
  <si>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</si>
  <si>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</si>
  <si>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</si>
  <si>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</si>
  <si>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</si>
  <si>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</si>
  <si>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</si>
  <si>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</si>
  <si>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</si>
  <si>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</si>
  <si>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</si>
  <si>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</si>
  <si>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</si>
  <si>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</si>
  <si>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</si>
  <si>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</si>
  <si>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</si>
  <si>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</si>
  <si>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</si>
  <si>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</si>
  <si>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</si>
  <si>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</si>
  <si>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</si>
  <si>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</si>
  <si>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</si>
  <si>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</si>
  <si>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</si>
  <si>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</si>
  <si>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</si>
  <si>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</si>
  <si>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</si>
  <si>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</si>
  <si>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</si>
  <si>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</si>
  <si>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</si>
  <si>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</si>
  <si>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</si>
  <si>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</si>
  <si>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</si>
  <si>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</si>
  <si>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</si>
  <si>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</si>
  <si>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</si>
  <si>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</si>
  <si>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</si>
  <si>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</si>
  <si>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</si>
  <si>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</si>
  <si>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</si>
  <si>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</si>
  <si>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</si>
  <si>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</si>
  <si>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</si>
  <si>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</si>
  <si>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</si>
  <si>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</si>
  <si>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</si>
  <si>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</si>
  <si>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</si>
  <si>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</si>
  <si>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</si>
  <si>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</si>
  <si>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</si>
  <si>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</si>
  <si>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</si>
  <si>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</si>
  <si>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</si>
  <si>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</si>
  <si>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</si>
  <si>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</si>
  <si>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</si>
  <si>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</si>
  <si>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</si>
  <si>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</si>
  <si>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</si>
  <si>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</si>
  <si>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</si>
  <si>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</si>
  <si>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</si>
  <si>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</si>
  <si>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</si>
  <si>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</si>
  <si>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</si>
  <si>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</si>
  <si>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</si>
  <si>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</si>
  <si>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</si>
  <si>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</si>
  <si>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</si>
  <si>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</si>
  <si>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</si>
  <si>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</si>
  <si>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</si>
  <si>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</si>
  <si>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</si>
  <si>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</si>
  <si>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</si>
  <si>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</si>
  <si>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</si>
  <si>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</si>
  <si>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</si>
  <si>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</si>
  <si>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</si>
  <si>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</si>
  <si>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</si>
  <si>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</si>
  <si>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</si>
  <si>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</si>
  <si>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</si>
  <si>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</si>
  <si>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</si>
  <si>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</si>
  <si>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</si>
  <si>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</si>
  <si>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</si>
  <si>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</si>
  <si>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</si>
  <si>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</si>
  <si>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</si>
  <si>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</si>
  <si>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</si>
  <si>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</si>
  <si>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</si>
  <si>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</si>
  <si>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</si>
  <si>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</si>
  <si>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</si>
  <si>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</si>
  <si>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</si>
  <si>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</si>
  <si>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</si>
  <si>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</si>
  <si>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</si>
  <si>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</si>
  <si>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</si>
  <si>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</si>
  <si>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</si>
  <si>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</si>
  <si>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</si>
  <si>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</si>
  <si>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</si>
  <si>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</si>
  <si>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</si>
  <si>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</si>
  <si>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</si>
  <si>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</si>
  <si>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</si>
  <si>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</si>
  <si>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</si>
  <si>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</si>
  <si>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</si>
  <si>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</si>
  <si>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</si>
  <si>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</si>
  <si>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</si>
  <si>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</si>
  <si>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</si>
  <si>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</si>
  <si>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</si>
  <si>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</si>
  <si>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</si>
  <si>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</si>
  <si>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</si>
  <si>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</si>
  <si>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</si>
  <si>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</si>
  <si>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</si>
  <si>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</si>
  <si>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</si>
  <si>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</si>
  <si>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</si>
  <si>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</si>
  <si>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</si>
  <si>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</si>
  <si>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</si>
  <si>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</si>
  <si>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</si>
  <si>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</si>
  <si>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</si>
  <si>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</si>
  <si>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</si>
  <si>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</si>
  <si>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</si>
  <si>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</si>
  <si>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</si>
  <si>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</si>
  <si>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</si>
  <si>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</si>
  <si>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</si>
  <si>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</si>
  <si>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</si>
  <si>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</si>
  <si>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</si>
  <si>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</si>
  <si>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</si>
  <si>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</si>
  <si>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</si>
  <si>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</si>
  <si>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</si>
  <si>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</si>
  <si>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</si>
  <si>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</si>
  <si>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</si>
  <si>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</si>
  <si>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</si>
  <si>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</si>
  <si>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</si>
  <si>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</si>
  <si>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</si>
  <si>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</si>
  <si>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</si>
  <si>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</si>
  <si>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</si>
  <si>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</si>
  <si>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</si>
  <si>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</si>
  <si>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</si>
  <si>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</si>
  <si>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</si>
  <si>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</si>
  <si>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</si>
  <si>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</si>
  <si>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</si>
  <si>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</si>
  <si>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</si>
  <si>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</si>
  <si>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</si>
  <si>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</si>
  <si>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</si>
  <si>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</si>
  <si>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</si>
  <si>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</si>
  <si>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</si>
  <si>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</si>
  <si>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</si>
  <si>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</si>
  <si>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</si>
  <si>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</si>
  <si>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</si>
  <si>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</si>
  <si>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</si>
  <si>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</si>
  <si>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</si>
  <si>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</si>
  <si>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</si>
  <si>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</si>
  <si>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</si>
  <si>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</si>
  <si>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</si>
  <si>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</si>
  <si>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</si>
  <si>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</si>
  <si>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</si>
  <si>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</si>
  <si>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</si>
  <si>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</si>
  <si>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</si>
  <si>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</si>
  <si>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</si>
  <si>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</si>
  <si>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</si>
  <si>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</si>
  <si>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</si>
  <si>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</si>
  <si>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</si>
  <si>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</si>
  <si>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</si>
  <si>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</si>
  <si>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</si>
  <si>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</si>
  <si>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</si>
  <si>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</si>
  <si>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</si>
  <si>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</si>
  <si>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</si>
  <si>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</si>
  <si>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</si>
  <si>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</si>
  <si>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</si>
  <si>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</si>
  <si>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</si>
  <si>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</si>
  <si>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</si>
  <si>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</si>
  <si>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</si>
  <si>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</si>
  <si>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</si>
  <si>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</si>
  <si>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</si>
  <si>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</si>
  <si>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</si>
  <si>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</si>
  <si>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</si>
  <si>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</si>
  <si>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</si>
  <si>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</si>
  <si>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</si>
  <si>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</si>
  <si>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</si>
  <si>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</si>
  <si>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</si>
  <si>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</si>
  <si>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</si>
  <si>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</si>
  <si>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</si>
  <si>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</si>
  <si>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</si>
  <si>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</si>
  <si>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</si>
  <si>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</si>
  <si>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</si>
  <si>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</si>
  <si>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</si>
  <si>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</si>
  <si>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</si>
  <si>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</si>
  <si>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</si>
  <si>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</si>
  <si>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</si>
  <si>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</si>
  <si>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</si>
  <si>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</si>
  <si>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</si>
  <si>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</si>
  <si>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</si>
  <si>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</si>
  <si>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</si>
  <si>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</si>
  <si>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</si>
  <si>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</si>
  <si>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</si>
  <si>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</si>
  <si>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</si>
  <si>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</si>
  <si>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</si>
  <si>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</si>
  <si>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</si>
  <si>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</si>
  <si>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</si>
  <si>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</si>
  <si>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</si>
  <si>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</si>
  <si>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</si>
  <si>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</si>
  <si>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</si>
  <si>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</si>
  <si>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</si>
  <si>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</si>
  <si>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</si>
  <si>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</si>
  <si>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</si>
  <si>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</si>
  <si>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</si>
  <si>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</si>
  <si>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</si>
  <si>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</si>
  <si>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</si>
  <si>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</si>
  <si>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</si>
  <si>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</si>
  <si>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</si>
  <si>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</si>
  <si>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</si>
  <si>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</si>
  <si>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</si>
  <si>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</si>
  <si>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</si>
  <si>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</si>
  <si>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</si>
  <si>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</si>
  <si>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</si>
  <si>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</si>
  <si>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</si>
  <si>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</si>
  <si>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</si>
  <si>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</si>
  <si>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</si>
  <si>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</si>
  <si>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</si>
  <si>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</si>
  <si>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</si>
  <si>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</si>
  <si>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</si>
  <si>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</si>
  <si>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</si>
  <si>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</si>
  <si>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</si>
  <si>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</si>
  <si>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</si>
  <si>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</si>
  <si>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</si>
  <si>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</si>
  <si>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</si>
  <si>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</si>
  <si>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</si>
  <si>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</si>
  <si>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</si>
  <si>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</si>
  <si>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</si>
  <si>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</si>
  <si>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</si>
  <si>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</si>
  <si>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</si>
  <si>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</si>
  <si>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</si>
  <si>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</si>
  <si>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</si>
  <si>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</si>
  <si>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</si>
  <si>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</si>
  <si>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</si>
  <si>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</si>
  <si>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</si>
  <si>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</si>
  <si>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</si>
  <si>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</si>
  <si>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</si>
  <si>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</si>
  <si>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</si>
  <si>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</si>
  <si>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</si>
  <si>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</si>
  <si>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</si>
  <si>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</si>
  <si>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</si>
  <si>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</si>
  <si>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</si>
  <si>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</si>
  <si>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</si>
  <si>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</si>
  <si>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</si>
  <si>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</si>
  <si>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</si>
  <si>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</si>
  <si>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</si>
  <si>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</si>
  <si>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</si>
  <si>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</si>
  <si>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</si>
  <si>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</si>
  <si>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</si>
  <si>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</si>
  <si>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</si>
  <si>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</si>
  <si>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</si>
  <si>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</si>
  <si>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</si>
  <si>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</si>
  <si>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</si>
  <si>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</si>
  <si>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</si>
  <si>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</si>
  <si>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</si>
  <si>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</si>
  <si>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</si>
  <si>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</si>
  <si>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</si>
  <si>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</si>
  <si>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</si>
  <si>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</si>
  <si>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</si>
  <si>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</si>
  <si>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</si>
  <si>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</si>
  <si>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</si>
  <si>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</si>
  <si>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</si>
  <si>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</si>
  <si>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</si>
  <si>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</si>
  <si>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</si>
  <si>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</si>
  <si>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</si>
  <si>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</si>
  <si>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</si>
  <si>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</si>
  <si>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</si>
  <si>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</si>
  <si>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</si>
  <si>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</si>
  <si>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</si>
  <si>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</si>
  <si>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</si>
  <si>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</si>
  <si>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</si>
  <si>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</si>
  <si>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</si>
  <si>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</si>
  <si>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</si>
  <si>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</si>
  <si>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</si>
  <si>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</si>
  <si>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</si>
  <si>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</si>
  <si>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</si>
  <si>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</si>
  <si>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</si>
  <si>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</si>
  <si>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</si>
  <si>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</si>
  <si>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</si>
  <si>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</si>
  <si>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</si>
  <si>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</si>
  <si>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</si>
  <si>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</si>
  <si>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</si>
  <si>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</si>
  <si>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</si>
  <si>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</si>
  <si>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</si>
  <si>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</si>
  <si>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</si>
  <si>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</si>
  <si>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</si>
  <si>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</si>
  <si>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</si>
  <si>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</si>
  <si>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</si>
  <si>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</si>
  <si>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</si>
  <si>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</si>
  <si>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</si>
  <si>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</si>
  <si>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</si>
  <si>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</si>
  <si>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</si>
  <si>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</si>
  <si>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</si>
  <si>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</si>
  <si>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</si>
  <si>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</si>
  <si>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</si>
  <si>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</si>
  <si>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</si>
  <si>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</si>
  <si>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</si>
  <si>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</si>
  <si>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</si>
  <si>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</si>
  <si>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</si>
  <si>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</si>
  <si>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</si>
  <si>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</si>
  <si>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</si>
  <si>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</si>
  <si>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</si>
  <si>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</si>
  <si>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</si>
  <si>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</si>
  <si>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</si>
  <si>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</si>
  <si>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</si>
  <si>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</si>
  <si>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</si>
  <si>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</si>
  <si>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</si>
  <si>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</si>
  <si>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</si>
  <si>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</si>
  <si>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</si>
  <si>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</si>
  <si>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</si>
  <si>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</si>
  <si>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</si>
  <si>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</si>
  <si>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</si>
  <si>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</si>
  <si>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</si>
  <si>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</si>
  <si>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</si>
  <si>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</si>
  <si>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</si>
  <si>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</si>
  <si>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</si>
  <si>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</si>
  <si>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</si>
  <si>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</si>
  <si>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</si>
  <si>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</si>
  <si>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</si>
  <si>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</si>
  <si>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</si>
  <si>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</si>
  <si>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</si>
  <si>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</si>
  <si>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</si>
  <si>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</si>
  <si>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</si>
  <si>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</si>
  <si>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</si>
  <si>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</si>
  <si>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</si>
  <si>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</si>
  <si>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</si>
  <si>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</si>
  <si>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</si>
  <si>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</si>
  <si>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</si>
  <si>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</si>
  <si>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</si>
  <si>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</si>
  <si>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</si>
  <si>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</si>
  <si>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</si>
  <si>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</si>
  <si>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</si>
  <si>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</si>
  <si>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</si>
  <si>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</si>
  <si>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</si>
  <si>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</si>
  <si>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</si>
  <si>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</si>
  <si>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</si>
  <si>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</si>
  <si>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</si>
  <si>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</si>
  <si>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</si>
  <si>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</si>
  <si>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</si>
  <si>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</si>
  <si>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</si>
  <si>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</si>
  <si>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</si>
  <si>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</si>
  <si>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</si>
  <si>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</si>
  <si>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</si>
  <si>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</si>
  <si>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</si>
  <si>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</si>
  <si>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</si>
  <si>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</si>
  <si>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</si>
  <si>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</si>
  <si>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</si>
  <si>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</si>
  <si>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</si>
  <si>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</si>
  <si>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</si>
  <si>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</si>
  <si>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</si>
  <si>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</si>
  <si>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</si>
  <si>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</si>
  <si>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</si>
  <si>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</si>
  <si>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</si>
  <si>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</si>
  <si>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</si>
  <si>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</si>
  <si>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</si>
  <si>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</si>
  <si>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</si>
  <si>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</si>
  <si>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</si>
  <si>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</si>
  <si>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</si>
  <si>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</si>
  <si>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</si>
  <si>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</si>
  <si>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</si>
  <si>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</si>
  <si>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</si>
  <si>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</si>
  <si>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</si>
  <si>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</si>
  <si>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</si>
  <si>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</si>
  <si>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</si>
  <si>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</si>
  <si>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</si>
  <si>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</si>
  <si>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</si>
  <si>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</si>
  <si>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</si>
  <si>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</si>
  <si>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</si>
  <si>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</si>
  <si>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</si>
  <si>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</si>
  <si>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</si>
  <si>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</si>
  <si>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</si>
  <si>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</si>
  <si>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</si>
  <si>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</si>
  <si>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</si>
  <si>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</si>
  <si>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</si>
  <si>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</si>
  <si>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</si>
  <si>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</si>
  <si>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</si>
  <si>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</si>
  <si>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</si>
  <si>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</si>
  <si>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</si>
  <si>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</si>
  <si>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</si>
  <si>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</si>
  <si>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</si>
  <si>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</si>
  <si>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</si>
  <si>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</si>
  <si>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</si>
  <si>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</si>
  <si>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</si>
  <si>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</si>
  <si>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</si>
  <si>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</si>
  <si>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</si>
  <si>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</si>
  <si>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</si>
  <si>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</si>
  <si>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</si>
  <si>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</si>
  <si>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</si>
  <si>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</si>
  <si>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</si>
  <si>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</si>
  <si>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</si>
  <si>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</si>
  <si>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</si>
  <si>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</si>
  <si>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</si>
  <si>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</si>
  <si>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</si>
  <si>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</si>
  <si>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</si>
  <si>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</si>
  <si>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</si>
  <si>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</si>
  <si>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</si>
  <si>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</si>
  <si>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</si>
  <si>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</si>
  <si>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</si>
  <si>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</si>
  <si>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</si>
  <si>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</si>
  <si>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</si>
  <si>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</si>
  <si>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</si>
  <si>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</si>
  <si>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</si>
  <si>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</si>
  <si>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</si>
  <si>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</si>
  <si>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</si>
  <si>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</si>
  <si>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</si>
  <si>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</si>
  <si>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</si>
  <si>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</si>
  <si>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</si>
  <si>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</si>
  <si>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</si>
  <si>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</si>
  <si>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</si>
  <si>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</si>
  <si>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</si>
  <si>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</si>
  <si>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</si>
  <si>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</si>
  <si>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</si>
  <si>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</si>
  <si>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</si>
  <si>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</si>
  <si>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</si>
  <si>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</si>
  <si>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</si>
  <si>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</si>
  <si>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</si>
  <si>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</si>
  <si>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</si>
  <si>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</si>
  <si>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</si>
  <si>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</si>
  <si>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</si>
  <si>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</si>
  <si>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</si>
  <si>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</si>
  <si>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</si>
  <si>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</si>
  <si>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</si>
  <si>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</si>
  <si>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</si>
  <si>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</si>
  <si>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</si>
  <si>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</si>
  <si>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</si>
  <si>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</si>
  <si>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</si>
  <si>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</si>
  <si>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</si>
  <si>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</si>
  <si>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</si>
  <si>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</si>
  <si>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</si>
  <si>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</si>
  <si>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</si>
  <si>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</si>
  <si>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</si>
  <si>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</si>
  <si>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</si>
  <si>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</si>
  <si>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</si>
  <si>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</si>
  <si>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</si>
  <si>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</si>
  <si>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</si>
  <si>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</si>
  <si>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</si>
  <si>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</si>
  <si>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</si>
  <si>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</si>
  <si>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</si>
  <si>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</si>
  <si>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</si>
  <si>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</si>
  <si>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</si>
  <si>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</si>
  <si>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</si>
  <si>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</si>
  <si>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</si>
  <si>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</si>
  <si>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</si>
  <si>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</si>
  <si>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</si>
  <si>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</si>
  <si>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</si>
  <si>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</si>
  <si>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</si>
  <si>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</si>
  <si>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</si>
  <si>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</si>
  <si>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</si>
  <si>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</si>
  <si>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</si>
  <si>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</si>
  <si>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</si>
  <si>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</si>
  <si>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</si>
  <si>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</si>
  <si>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</si>
  <si>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</si>
  <si>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</si>
  <si>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</si>
  <si>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</si>
  <si>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</si>
  <si>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</si>
  <si>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</si>
  <si>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</si>
  <si>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</si>
  <si>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</si>
  <si>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</si>
  <si>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</si>
  <si>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</si>
  <si>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</si>
  <si>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</si>
  <si>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</si>
  <si>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</si>
  <si>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</si>
  <si>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</si>
  <si>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</si>
  <si>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</si>
  <si>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</si>
  <si>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</si>
  <si>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</si>
  <si>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</si>
  <si>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</si>
  <si>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</si>
  <si>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</si>
  <si>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</si>
  <si>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</si>
  <si>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</si>
  <si>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</si>
  <si>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</si>
  <si>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</si>
  <si>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</si>
  <si>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</si>
  <si>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</si>
  <si>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</si>
  <si>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</si>
  <si>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</si>
  <si>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</si>
  <si>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</si>
  <si>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</si>
  <si>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</si>
  <si>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</si>
  <si>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</si>
  <si>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</si>
  <si>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</si>
  <si>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</si>
  <si>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</si>
  <si>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</si>
  <si>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</si>
  <si>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</si>
  <si>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</si>
  <si>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</si>
  <si>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</si>
  <si>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</si>
  <si>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</si>
  <si>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</si>
  <si>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</si>
  <si>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</si>
  <si>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</si>
  <si>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</si>
  <si>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</si>
  <si>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</si>
  <si>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</si>
  <si>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</si>
  <si>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</si>
  <si>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</si>
  <si>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</si>
  <si>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</si>
  <si>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</si>
  <si>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</si>
  <si>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</si>
  <si>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</si>
  <si>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</si>
  <si>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</si>
  <si>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</si>
  <si>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</si>
  <si>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</si>
  <si>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</si>
  <si>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</si>
  <si>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</si>
  <si>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</si>
  <si>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</si>
  <si>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</si>
  <si>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</si>
  <si>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</si>
  <si>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</si>
  <si>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</si>
  <si>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</si>
  <si>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</si>
  <si>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</si>
  <si>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</si>
  <si>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</si>
  <si>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</si>
  <si>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</si>
  <si>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</si>
  <si>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</si>
  <si>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</si>
  <si>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</si>
  <si>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</si>
  <si>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</si>
  <si>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</si>
  <si>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</si>
  <si>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</si>
  <si>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</si>
  <si>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</si>
  <si>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</si>
  <si>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</si>
  <si>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</si>
  <si>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</si>
  <si>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</si>
  <si>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</si>
  <si>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</si>
  <si>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</si>
  <si>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</si>
  <si>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</si>
  <si>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</si>
  <si>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</si>
  <si>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</si>
  <si>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</si>
  <si>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</si>
  <si>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</si>
  <si>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</si>
  <si>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</si>
  <si>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</si>
  <si>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</si>
  <si>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</si>
  <si>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</si>
  <si>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</si>
  <si>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</si>
  <si>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</si>
  <si>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</si>
  <si>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</si>
  <si>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</si>
  <si>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</si>
  <si>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</si>
  <si>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</si>
  <si>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</si>
  <si>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</si>
  <si>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</si>
  <si>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</si>
  <si>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</si>
  <si>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</si>
  <si>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</si>
  <si>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</si>
  <si>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</si>
  <si>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</si>
  <si>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</si>
  <si>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</si>
  <si>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</si>
  <si>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</si>
  <si>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</si>
  <si>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</si>
  <si>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</si>
  <si>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</si>
  <si>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</si>
  <si>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</si>
  <si>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</si>
  <si>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</si>
  <si>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</si>
  <si>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</si>
  <si>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</si>
  <si>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</si>
  <si>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</si>
  <si>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</si>
  <si>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</si>
  <si>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</si>
  <si>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</si>
  <si>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</si>
  <si>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</si>
  <si>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</si>
  <si>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</si>
  <si>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</si>
  <si>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</si>
  <si>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</si>
  <si>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</si>
  <si>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</si>
  <si>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</si>
  <si>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</si>
  <si>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</si>
  <si>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</si>
  <si>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</si>
  <si>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</si>
  <si>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</si>
  <si>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</si>
  <si>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</si>
  <si>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</si>
  <si>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</si>
  <si>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</si>
  <si>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</si>
  <si>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</si>
  <si>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</si>
  <si>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</si>
  <si>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</si>
  <si>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</si>
  <si>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</si>
  <si>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</si>
  <si>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</si>
  <si>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</si>
  <si>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</si>
  <si>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</si>
  <si>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</si>
  <si>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</si>
  <si>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</si>
  <si>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</si>
  <si>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</si>
  <si>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</si>
  <si>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</si>
  <si>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</si>
  <si>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</si>
  <si>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</si>
  <si>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</si>
  <si>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</si>
  <si>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</si>
  <si>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</si>
  <si>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</si>
  <si>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</si>
  <si>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</si>
  <si>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</si>
  <si>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</si>
  <si>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</si>
  <si>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</si>
  <si>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</si>
  <si>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</si>
  <si>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</si>
  <si>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</si>
  <si>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</si>
  <si>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</si>
  <si>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</si>
  <si>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</si>
  <si>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</si>
  <si>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</si>
  <si>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</si>
  <si>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</si>
  <si>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</si>
  <si>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</si>
  <si>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</si>
  <si>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</si>
  <si>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</si>
  <si>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</si>
  <si>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</si>
  <si>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</si>
  <si>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</si>
  <si>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</si>
  <si>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</si>
  <si>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</si>
  <si>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</si>
  <si>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</si>
  <si>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</si>
  <si>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</si>
  <si>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</si>
  <si>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</si>
  <si>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</si>
  <si>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</si>
  <si>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</si>
  <si>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</si>
  <si>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</si>
  <si>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</si>
  <si>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</si>
  <si>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</si>
  <si>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</si>
  <si>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</si>
  <si>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</si>
  <si>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</si>
  <si>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</si>
  <si>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</si>
  <si>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</si>
  <si>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</si>
  <si>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</si>
  <si>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</si>
  <si>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</si>
  <si>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</si>
  <si>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</si>
  <si>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</si>
  <si>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</si>
  <si>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</si>
  <si>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</si>
  <si>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</si>
  <si>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</si>
  <si>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</si>
  <si>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</si>
  <si>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</si>
  <si>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</si>
  <si>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</si>
  <si>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</si>
  <si>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</si>
  <si>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</si>
  <si>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</si>
  <si>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</si>
  <si>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</si>
  <si>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</si>
  <si>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</si>
  <si>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</si>
  <si>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</si>
  <si>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</si>
  <si>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</si>
  <si>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</si>
  <si>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</si>
  <si>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</si>
  <si>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</si>
  <si>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</si>
  <si>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</si>
  <si>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</si>
  <si>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</si>
  <si>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</si>
  <si>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</si>
  <si>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</si>
  <si>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</si>
  <si>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</si>
  <si>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</si>
  <si>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</si>
  <si>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</si>
  <si>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</si>
  <si>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</si>
  <si>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</si>
  <si>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</si>
  <si>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</si>
  <si>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</si>
  <si>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</si>
  <si>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</si>
  <si>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</si>
  <si>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</si>
  <si>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</si>
  <si>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</si>
  <si>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</si>
  <si>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</si>
  <si>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</si>
  <si>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</si>
  <si>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</si>
  <si>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</si>
  <si>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</si>
  <si>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</si>
  <si>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</si>
  <si>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</si>
  <si>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</si>
  <si>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</si>
  <si>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</si>
  <si>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</si>
  <si>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</si>
  <si>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</si>
  <si>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</si>
  <si>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</si>
  <si>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</si>
  <si>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</si>
  <si>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</si>
  <si>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</si>
  <si>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</si>
  <si>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</si>
  <si>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</si>
  <si>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</si>
  <si>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</si>
  <si>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</si>
  <si>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</si>
  <si>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</si>
  <si>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</si>
  <si>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</si>
  <si>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</si>
  <si>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</si>
  <si>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</si>
  <si>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</si>
  <si>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</si>
  <si>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</si>
  <si>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</si>
  <si>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</si>
  <si>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</si>
  <si>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</si>
  <si>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</si>
  <si>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</si>
  <si>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</si>
  <si>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</si>
  <si>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</si>
  <si>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</si>
  <si>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</si>
  <si>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</si>
  <si>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</si>
  <si>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</si>
  <si>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</si>
  <si>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</si>
  <si>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</si>
  <si>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</si>
  <si>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</si>
  <si>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</si>
  <si>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</si>
  <si>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</si>
  <si>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</si>
  <si>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</si>
  <si>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</si>
  <si>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</si>
  <si>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</si>
  <si>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</si>
  <si>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</si>
  <si>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</si>
  <si>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</si>
  <si>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</si>
  <si>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</si>
  <si>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</si>
  <si>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</si>
  <si>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</si>
  <si>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</si>
  <si>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</si>
  <si>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</si>
  <si>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</si>
  <si>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</si>
  <si>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</si>
  <si>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</si>
  <si>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</si>
  <si>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</si>
  <si>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</si>
  <si>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</si>
  <si>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</si>
  <si>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</si>
  <si>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</si>
  <si>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</si>
  <si>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</si>
  <si>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</si>
  <si>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</si>
  <si>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</si>
  <si>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</si>
  <si>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</si>
  <si>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</si>
  <si>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</si>
  <si>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</si>
  <si>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</si>
  <si>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</si>
  <si>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</si>
  <si>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</si>
  <si>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</si>
  <si>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</si>
  <si>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</si>
  <si>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</si>
  <si>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</si>
  <si>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</si>
  <si>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</si>
  <si>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</si>
  <si>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</si>
  <si>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</si>
  <si>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</si>
  <si>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</si>
  <si>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</si>
  <si>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</si>
  <si>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</si>
  <si>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</si>
  <si>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</si>
  <si>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</si>
  <si>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</si>
  <si>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</si>
  <si>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</si>
  <si>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</si>
  <si>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</si>
  <si>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</si>
  <si>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</si>
  <si>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</si>
  <si>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</si>
  <si>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</si>
  <si>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</si>
  <si>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</si>
  <si>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</si>
  <si>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</si>
  <si>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</si>
  <si>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</si>
  <si>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</si>
  <si>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</si>
  <si>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</si>
  <si>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</si>
  <si>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</si>
  <si>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</si>
  <si>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</si>
  <si>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</si>
  <si>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</si>
  <si>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</si>
  <si>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</si>
  <si>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</si>
  <si>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</si>
  <si>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</si>
  <si>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</si>
  <si>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</si>
  <si>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</si>
  <si>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</si>
  <si>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</si>
  <si>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</si>
  <si>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</si>
  <si>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</si>
  <si>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</si>
  <si>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</si>
  <si>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</si>
  <si>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</si>
  <si>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</si>
  <si>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</si>
  <si>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</si>
  <si>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</si>
  <si>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</si>
  <si>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</si>
  <si>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</si>
  <si>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</si>
  <si>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</si>
  <si>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</si>
  <si>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</si>
  <si>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</si>
  <si>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</si>
  <si>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</si>
  <si>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</si>
  <si>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</si>
  <si>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</si>
  <si>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</si>
  <si>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</si>
  <si>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</si>
  <si>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</si>
  <si>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</si>
  <si>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</si>
  <si>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</si>
  <si>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</si>
  <si>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</si>
  <si>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</si>
  <si>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</si>
  <si>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</si>
  <si>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</si>
  <si>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</si>
  <si>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</si>
  <si>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</si>
  <si>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</si>
  <si>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</si>
  <si>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</si>
  <si>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</si>
  <si>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</si>
  <si>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</si>
  <si>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</si>
  <si>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</si>
  <si>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</si>
  <si>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</si>
  <si>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</si>
  <si>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</si>
  <si>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</si>
  <si>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</si>
  <si>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</si>
  <si>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</si>
  <si>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</si>
  <si>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</si>
  <si>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</si>
  <si>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</si>
  <si>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</si>
  <si>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</si>
  <si>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</si>
  <si>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</si>
  <si>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</si>
  <si>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</si>
  <si>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</si>
  <si>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</si>
  <si>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</si>
  <si>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</si>
  <si>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</si>
  <si>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</si>
  <si>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</si>
  <si>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</si>
  <si>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</si>
  <si>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</si>
  <si>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</si>
  <si>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</si>
  <si>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</si>
  <si>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</si>
  <si>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</si>
  <si>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</si>
  <si>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</si>
  <si>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</si>
  <si>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</si>
  <si>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</si>
  <si>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</si>
  <si>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</si>
  <si>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</si>
  <si>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</si>
  <si>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</si>
  <si>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</si>
  <si>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</si>
  <si>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</si>
  <si>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</si>
  <si>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</si>
  <si>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</si>
  <si>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</si>
  <si>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</si>
  <si>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</si>
  <si>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</si>
  <si>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</si>
  <si>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</si>
  <si>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</si>
  <si>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</si>
  <si>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</si>
  <si>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</si>
  <si>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</si>
  <si>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</si>
  <si>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</si>
  <si>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</si>
  <si>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</si>
  <si>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</si>
  <si>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</si>
  <si>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</si>
  <si>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</si>
  <si>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</si>
  <si>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</si>
  <si>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</si>
  <si>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</si>
  <si>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</si>
  <si>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</si>
  <si>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</si>
  <si>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</si>
  <si>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</si>
  <si>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</si>
  <si>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</si>
  <si>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</si>
  <si>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</si>
  <si>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</si>
  <si>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</si>
  <si>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</si>
  <si>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</si>
  <si>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</si>
  <si>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</si>
  <si>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</si>
  <si>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</si>
  <si>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</si>
  <si>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</si>
  <si>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</si>
  <si>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</si>
  <si>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</si>
  <si>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</si>
  <si>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</si>
  <si>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</si>
  <si>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</si>
  <si>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</si>
  <si>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</si>
  <si>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</si>
  <si>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</si>
  <si>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</si>
  <si>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</si>
  <si>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</si>
  <si>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</si>
  <si>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</si>
  <si>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</si>
  <si>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</si>
  <si>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</si>
  <si>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</si>
  <si>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</si>
  <si>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</si>
  <si>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</si>
  <si>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</si>
  <si>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</si>
  <si>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</si>
  <si>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</si>
  <si>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</si>
  <si>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</si>
  <si>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</si>
  <si>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</si>
  <si>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</si>
  <si>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</si>
  <si>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</si>
  <si>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</si>
  <si>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</si>
  <si>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</si>
  <si>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</si>
  <si>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</si>
  <si>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</si>
  <si>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</si>
  <si>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</si>
  <si>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</si>
  <si>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</si>
  <si>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</si>
  <si>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</si>
  <si>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</si>
  <si>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</si>
  <si>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</si>
  <si>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</si>
  <si>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</si>
  <si>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</si>
  <si>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</si>
  <si>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</si>
  <si>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</si>
  <si>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</si>
  <si>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</si>
  <si>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</si>
  <si>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</si>
  <si>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</si>
  <si>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</si>
  <si>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</si>
  <si>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</si>
  <si>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</si>
  <si>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</si>
  <si>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</si>
  <si>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</si>
  <si>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</si>
  <si>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</si>
  <si>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</si>
  <si>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</si>
  <si>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</si>
  <si>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</si>
  <si>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</si>
  <si>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</si>
  <si>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</si>
  <si>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</si>
  <si>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</si>
  <si>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</si>
  <si>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</si>
  <si>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</si>
  <si>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</si>
  <si>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</si>
  <si>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</si>
  <si>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</si>
  <si>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</si>
  <si>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</si>
  <si>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</si>
  <si>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</si>
  <si>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</si>
  <si>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</si>
  <si>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</si>
  <si>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</si>
  <si>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</si>
  <si>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</si>
  <si>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</si>
  <si>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</si>
  <si>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</si>
  <si>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</si>
  <si>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</si>
  <si>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</si>
  <si>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</si>
  <si>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</si>
  <si>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</si>
  <si>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</si>
  <si>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</si>
  <si>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</si>
  <si>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</si>
  <si>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</si>
  <si>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</si>
  <si>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</si>
  <si>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</si>
  <si>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</si>
  <si>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</si>
  <si>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</si>
  <si>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</si>
  <si>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</si>
  <si>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</si>
  <si>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</si>
  <si>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</si>
  <si>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</si>
  <si>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</si>
  <si>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</si>
  <si>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</si>
  <si>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</si>
  <si>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</si>
  <si>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</si>
  <si>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</si>
  <si>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</si>
  <si>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</si>
  <si>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</si>
  <si>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</si>
  <si>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</si>
  <si>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</si>
  <si>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</si>
  <si>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</si>
  <si>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</si>
  <si>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</si>
  <si>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</si>
  <si>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</si>
  <si>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</si>
  <si>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</si>
  <si>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</si>
  <si>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</si>
  <si>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</si>
  <si>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</si>
  <si>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</si>
  <si>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</si>
  <si>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</si>
  <si>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</si>
  <si>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</si>
  <si>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</si>
  <si>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</si>
  <si>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</si>
  <si>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</si>
  <si>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</si>
  <si>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</si>
  <si>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</si>
  <si>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</si>
  <si>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</si>
  <si>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</si>
  <si>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</si>
  <si>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</si>
  <si>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</si>
  <si>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</si>
  <si>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</si>
  <si>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</si>
  <si>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</si>
  <si>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</si>
  <si>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</si>
  <si>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</si>
  <si>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</si>
  <si>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</si>
  <si>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</si>
  <si>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</si>
  <si>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</si>
  <si>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</si>
  <si>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</si>
  <si>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</si>
  <si>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</si>
  <si>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</si>
  <si>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</si>
  <si>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</si>
  <si>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</si>
  <si>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</si>
  <si>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</si>
  <si>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</si>
  <si>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</si>
  <si>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</si>
  <si>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</si>
  <si>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</si>
  <si>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</si>
  <si>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</si>
  <si>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</si>
  <si>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</si>
  <si>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</si>
  <si>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</si>
  <si>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</si>
  <si>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</si>
  <si>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</si>
  <si>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</si>
  <si>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</si>
  <si>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</si>
  <si>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</si>
  <si>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</si>
  <si>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</si>
  <si>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</si>
  <si>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</si>
  <si>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</si>
  <si>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</si>
  <si>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</si>
  <si>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</si>
  <si>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</si>
  <si>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</si>
  <si>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</si>
  <si>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</si>
  <si>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</si>
  <si>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</si>
  <si>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</si>
  <si>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</si>
  <si>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</si>
  <si>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</si>
  <si>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</si>
  <si>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</si>
  <si>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</si>
  <si>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</si>
  <si>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</si>
  <si>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</si>
  <si>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</si>
  <si>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</si>
  <si>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</si>
  <si>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</si>
  <si>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</si>
  <si>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</si>
  <si>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</si>
  <si>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</si>
  <si>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</si>
  <si>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</si>
  <si>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</si>
  <si>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</si>
  <si>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</si>
  <si>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</si>
  <si>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</si>
  <si>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</si>
  <si>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</si>
  <si>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</si>
  <si>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</si>
  <si>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</si>
  <si>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</si>
  <si>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</si>
  <si>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</si>
  <si>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</si>
  <si>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</si>
  <si>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</si>
  <si>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</si>
  <si>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</si>
  <si>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</si>
  <si>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</si>
  <si>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</si>
  <si>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</si>
  <si>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</si>
  <si>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</si>
  <si>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</si>
  <si>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</si>
  <si>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</si>
  <si>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</si>
  <si>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</si>
  <si>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</si>
  <si>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</si>
  <si>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</si>
  <si>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</si>
  <si>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</si>
  <si>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</si>
  <si>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</si>
  <si>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</si>
  <si>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</si>
  <si>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</si>
  <si>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</si>
  <si>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</si>
  <si>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</si>
  <si>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</si>
  <si>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</si>
  <si>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</si>
  <si>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</si>
  <si>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</si>
  <si>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</si>
  <si>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</si>
  <si>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</si>
  <si>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</si>
  <si>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</si>
  <si>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</si>
  <si>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</si>
  <si>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</si>
  <si>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</si>
  <si>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</si>
  <si>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</si>
  <si>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</si>
  <si>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</si>
  <si>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</si>
  <si>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</si>
  <si>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</si>
  <si>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</si>
  <si>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</si>
  <si>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</si>
  <si>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</si>
  <si>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</si>
  <si>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</si>
  <si>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</si>
  <si>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</si>
  <si>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</si>
  <si>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</si>
  <si>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</si>
  <si>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</si>
  <si>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</si>
  <si>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</si>
  <si>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</si>
  <si>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</si>
  <si>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</si>
  <si>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</si>
  <si>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</si>
  <si>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</si>
  <si>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</si>
  <si>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</si>
  <si>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</si>
  <si>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</si>
  <si>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</si>
  <si>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</si>
  <si>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</si>
  <si>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</si>
  <si>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</si>
  <si>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</si>
  <si>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</si>
  <si>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</si>
  <si>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</si>
  <si>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</si>
  <si>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</si>
  <si>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</si>
  <si>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</si>
  <si>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</si>
  <si>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</si>
  <si>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</si>
  <si>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</si>
  <si>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</si>
  <si>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</si>
  <si>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</si>
  <si>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</si>
  <si>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</si>
  <si>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</si>
  <si>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</si>
  <si>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</si>
  <si>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</si>
  <si>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</si>
  <si>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</si>
  <si>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</si>
  <si>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</si>
  <si>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</si>
  <si>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</si>
  <si>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</si>
  <si>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</si>
  <si>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</si>
  <si>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</si>
  <si>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</si>
  <si>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</si>
  <si>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</si>
  <si>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</si>
  <si>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</si>
  <si>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</si>
  <si>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</si>
  <si>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</si>
  <si>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</si>
  <si>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</si>
  <si>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</si>
  <si>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</si>
  <si>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</si>
  <si>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</si>
  <si>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</si>
  <si>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</si>
  <si>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</si>
  <si>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</si>
  <si>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</si>
  <si>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</si>
  <si>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</si>
  <si>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</si>
  <si>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</si>
  <si>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</si>
  <si>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</si>
  <si>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</si>
  <si>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</si>
  <si>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</si>
  <si>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</si>
  <si>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</si>
  <si>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</si>
  <si>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</si>
  <si>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</si>
  <si>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</si>
  <si>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</si>
  <si>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</si>
  <si>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</si>
  <si>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</si>
  <si>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</si>
  <si>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</si>
  <si>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</si>
  <si>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</si>
  <si>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</si>
  <si>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</si>
  <si>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</si>
  <si>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</si>
  <si>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</si>
  <si>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</si>
  <si>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</si>
  <si>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</si>
  <si>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</si>
  <si>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</si>
  <si>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</si>
  <si>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</si>
  <si>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</si>
  <si>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</si>
  <si>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</si>
  <si>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</si>
  <si>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</si>
  <si>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</si>
  <si>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</si>
  <si>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</si>
  <si>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</si>
  <si>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</si>
  <si>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</si>
  <si>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</si>
  <si>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</si>
  <si>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</si>
  <si>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</si>
  <si>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</si>
  <si>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</si>
  <si>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</si>
  <si>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</si>
  <si>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</si>
  <si>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</si>
  <si>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</si>
  <si>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</si>
  <si>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</si>
  <si>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</si>
  <si>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</si>
  <si>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</si>
  <si>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</si>
  <si>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</si>
  <si>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</si>
  <si>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</si>
  <si>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</si>
  <si>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</si>
  <si>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</si>
  <si>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</si>
  <si>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</si>
  <si>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</si>
  <si>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</si>
  <si>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</si>
  <si>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</si>
  <si>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</si>
  <si>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</si>
  <si>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</si>
  <si>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</si>
  <si>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</si>
  <si>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</si>
  <si>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</si>
  <si>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</si>
  <si>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</si>
  <si>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</si>
  <si>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</si>
  <si>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</si>
  <si>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</si>
  <si>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</si>
  <si>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</si>
  <si>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</si>
  <si>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</si>
  <si>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</si>
  <si>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</si>
  <si>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</si>
  <si>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</si>
  <si>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</si>
  <si>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</si>
  <si>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</si>
  <si>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</si>
  <si>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</si>
  <si>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</si>
  <si>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</si>
  <si>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</si>
  <si>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</si>
  <si>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</si>
  <si>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</si>
  <si>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</si>
  <si>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</si>
  <si>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</si>
  <si>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</si>
  <si>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</si>
  <si>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</si>
  <si>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</si>
  <si>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</si>
  <si>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</si>
  <si>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</si>
  <si>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</si>
  <si>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</si>
  <si>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</si>
  <si>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</si>
  <si>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</si>
  <si>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</si>
  <si>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</si>
  <si>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</si>
  <si>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</si>
  <si>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</si>
  <si>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</si>
  <si>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</si>
  <si>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</si>
  <si>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</si>
  <si>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</si>
  <si>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</si>
  <si>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</si>
  <si>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</si>
  <si>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</si>
  <si>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</si>
  <si>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</si>
  <si>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</si>
  <si>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</si>
  <si>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</si>
  <si>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</si>
  <si>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</si>
  <si>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</si>
  <si>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</si>
  <si>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</si>
  <si>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</si>
  <si>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</si>
  <si>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</si>
  <si>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</si>
  <si>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</si>
  <si>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</si>
  <si>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</si>
  <si>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</si>
  <si>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</si>
  <si>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</si>
  <si>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</si>
  <si>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</si>
  <si>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</si>
  <si>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</si>
  <si>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</si>
  <si>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</si>
  <si>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</si>
  <si>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</si>
  <si>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</si>
  <si>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</si>
  <si>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</si>
  <si>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</si>
  <si>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</si>
  <si>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</si>
  <si>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</si>
  <si>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</si>
  <si>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</si>
  <si>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</si>
  <si>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</si>
  <si>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</si>
  <si>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</si>
  <si>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</si>
  <si>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</si>
  <si>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</si>
  <si>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</si>
  <si>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</si>
  <si>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</si>
  <si>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</si>
  <si>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</si>
  <si>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</si>
  <si>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</si>
  <si>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</si>
  <si>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</si>
  <si>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</si>
  <si>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</si>
  <si>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</si>
  <si>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</si>
  <si>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</si>
  <si>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</si>
  <si>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</si>
  <si>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</si>
  <si>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</si>
  <si>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</si>
  <si>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</si>
  <si>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</si>
  <si>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</si>
  <si>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</si>
  <si>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</si>
  <si>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</si>
  <si>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</si>
  <si>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</si>
  <si>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</si>
  <si>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</si>
  <si>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</si>
  <si>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</si>
  <si>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</si>
  <si>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</si>
  <si>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</si>
  <si>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</si>
  <si>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</si>
  <si>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</si>
  <si>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</si>
  <si>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</si>
  <si>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</si>
  <si>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</si>
  <si>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</si>
  <si>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</si>
  <si>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</si>
  <si>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</si>
  <si>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</si>
  <si>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</si>
  <si>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</si>
  <si>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</si>
  <si>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</si>
  <si>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</si>
  <si>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</si>
  <si>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</si>
  <si>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</si>
  <si>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</si>
  <si>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</si>
  <si>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</si>
  <si>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</si>
  <si>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</si>
  <si>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</si>
  <si>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</si>
  <si>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</si>
  <si>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</si>
  <si>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</si>
  <si>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</si>
  <si>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</si>
  <si>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</si>
  <si>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</si>
  <si>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</si>
  <si>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</si>
  <si>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</si>
  <si>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</si>
  <si>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</si>
  <si>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</si>
  <si>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</si>
  <si>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</si>
  <si>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</si>
  <si>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</si>
  <si>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</si>
  <si>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</si>
  <si>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</si>
  <si>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</si>
  <si>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</si>
  <si>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</si>
  <si>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</si>
  <si>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</si>
  <si>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</si>
  <si>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</si>
  <si>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</si>
  <si>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</si>
  <si>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</si>
  <si>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</si>
  <si>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</si>
  <si>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</si>
  <si>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</si>
  <si>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</si>
  <si>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</si>
  <si>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</si>
  <si>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</si>
  <si>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</si>
  <si>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</si>
  <si>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</si>
  <si>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</si>
  <si>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</si>
  <si>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</si>
  <si>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</si>
  <si>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</si>
  <si>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</si>
  <si>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</si>
  <si>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</si>
  <si>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</si>
  <si>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</si>
  <si>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</si>
  <si>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</si>
  <si>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</si>
  <si>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</si>
  <si>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</si>
  <si>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</si>
  <si>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</si>
  <si>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</si>
  <si>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</si>
  <si>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</si>
  <si>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</si>
  <si>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</si>
  <si>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</si>
  <si>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</si>
  <si>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</si>
  <si>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</si>
  <si>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</si>
  <si>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</si>
  <si>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</si>
  <si>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</si>
  <si>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</si>
  <si>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</si>
  <si>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</si>
  <si>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</si>
  <si>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</si>
  <si>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</si>
  <si>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</si>
  <si>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</si>
  <si>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</si>
  <si>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</si>
  <si>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</si>
  <si>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</si>
  <si>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</si>
  <si>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</si>
  <si>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</si>
  <si>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</si>
  <si>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</si>
  <si>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</si>
  <si>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</si>
  <si>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</si>
  <si>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</si>
  <si>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</si>
  <si>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</si>
  <si>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</si>
  <si>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</si>
  <si>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</si>
  <si>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</si>
  <si>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</si>
  <si>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</si>
  <si>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</si>
  <si>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</si>
  <si>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</si>
  <si>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</si>
  <si>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</si>
  <si>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</si>
  <si>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</si>
  <si>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</si>
  <si>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</si>
  <si>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</si>
  <si>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</si>
  <si>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</si>
  <si>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</si>
  <si>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</si>
  <si>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</si>
  <si>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</si>
  <si>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</si>
  <si>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</si>
  <si>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</si>
  <si>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</si>
  <si>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</si>
  <si>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</si>
  <si>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</si>
  <si>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</si>
  <si>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</si>
  <si>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</si>
  <si>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</si>
  <si>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</si>
  <si>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</si>
  <si>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</si>
  <si>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</si>
  <si>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</si>
  <si>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</si>
  <si>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</si>
  <si>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</si>
  <si>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</si>
  <si>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</si>
  <si>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</si>
  <si>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</si>
  <si>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</si>
  <si>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</si>
  <si>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</si>
  <si>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</si>
  <si>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</si>
  <si>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</si>
  <si>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</si>
  <si>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</si>
  <si>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</si>
  <si>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</si>
  <si>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</si>
  <si>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</si>
  <si>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</si>
  <si>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</si>
  <si>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</si>
  <si>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</si>
  <si>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</si>
  <si>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</si>
  <si>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</si>
  <si>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</si>
  <si>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</si>
  <si>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</si>
  <si>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</si>
  <si>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</si>
  <si>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</si>
  <si>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</si>
  <si>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</si>
  <si>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</si>
  <si>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</si>
  <si>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</si>
  <si>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</si>
  <si>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</si>
  <si>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</si>
  <si>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</si>
  <si>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</si>
  <si>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</si>
  <si>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</si>
  <si>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</si>
  <si>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</si>
  <si>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</si>
  <si>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</si>
  <si>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</si>
  <si>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</si>
  <si>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</si>
  <si>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</si>
  <si>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</si>
  <si>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</si>
  <si>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</si>
  <si>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</si>
  <si>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</si>
  <si>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</si>
  <si>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</si>
  <si>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</si>
  <si>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</si>
  <si>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</si>
  <si>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</si>
  <si>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</si>
  <si>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</si>
  <si>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</si>
  <si>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</si>
  <si>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</si>
  <si>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</si>
  <si>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</si>
  <si>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</si>
  <si>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</si>
  <si>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</si>
  <si>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</si>
  <si>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</si>
  <si>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</si>
  <si>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</si>
  <si>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</si>
  <si>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</si>
  <si>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</si>
  <si>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</si>
  <si>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</si>
  <si>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</si>
  <si>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</si>
  <si>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</si>
  <si>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</si>
  <si>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</si>
  <si>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</si>
  <si>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</si>
  <si>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</si>
  <si>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</si>
  <si>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</si>
  <si>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</si>
  <si>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</si>
  <si>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</si>
  <si>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</si>
  <si>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</si>
  <si>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</si>
  <si>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</si>
  <si>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</si>
  <si>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</si>
  <si>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</si>
  <si>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</si>
  <si>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</si>
  <si>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</si>
  <si>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</si>
  <si>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</si>
  <si>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</si>
  <si>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</si>
  <si>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</si>
  <si>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</si>
  <si>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</si>
  <si>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</si>
  <si>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</si>
  <si>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</si>
  <si>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</si>
  <si>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</si>
  <si>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</si>
  <si>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</si>
  <si>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</si>
  <si>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</si>
  <si>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</si>
  <si>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</si>
  <si>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</si>
  <si>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</si>
  <si>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</si>
  <si>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</si>
  <si>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</si>
  <si>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</si>
  <si>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</si>
  <si>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</si>
  <si>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</si>
  <si>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</si>
  <si>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</si>
  <si>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</si>
  <si>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</si>
  <si>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</si>
  <si>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</si>
  <si>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</si>
  <si>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</si>
  <si>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</si>
  <si>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</si>
  <si>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</si>
  <si>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</si>
  <si>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</si>
  <si>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</si>
  <si>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</si>
  <si>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</si>
  <si>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</si>
  <si>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</si>
  <si>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</si>
  <si>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</si>
  <si>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</si>
  <si>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</si>
  <si>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</si>
  <si>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</si>
  <si>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</si>
  <si>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</si>
  <si>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</si>
  <si>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</si>
  <si>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</si>
  <si>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</si>
  <si>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</si>
  <si>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</si>
  <si>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</si>
  <si>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</si>
  <si>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</si>
  <si>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</si>
  <si>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</si>
  <si>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</si>
  <si>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</si>
  <si>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</si>
  <si>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</si>
  <si>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</si>
  <si>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</si>
  <si>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</si>
  <si>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</si>
  <si>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</si>
  <si>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</si>
  <si>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</si>
  <si>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</si>
  <si>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</si>
  <si>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</si>
  <si>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</si>
  <si>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</si>
  <si>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</si>
  <si>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</si>
  <si>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</si>
  <si>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</si>
  <si>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</si>
  <si>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</si>
  <si>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</si>
  <si>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</si>
  <si>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</si>
  <si>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</si>
  <si>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</si>
  <si>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</si>
  <si>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</si>
  <si>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</si>
  <si>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</si>
  <si>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</si>
  <si>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</si>
  <si>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</si>
  <si>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</si>
  <si>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</si>
  <si>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</si>
  <si>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</si>
  <si>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</si>
  <si>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</si>
  <si>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</si>
  <si>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</si>
  <si>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</si>
  <si>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</si>
  <si>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</si>
  <si>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</si>
  <si>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</si>
  <si>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</si>
  <si>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</si>
  <si>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</si>
  <si>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</si>
  <si>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</si>
  <si>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</si>
  <si>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</si>
  <si>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</si>
  <si>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</si>
  <si>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</si>
  <si>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</si>
  <si>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</si>
  <si>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</si>
  <si>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</si>
  <si>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</si>
  <si>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</si>
  <si>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</si>
  <si>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</si>
  <si>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</si>
  <si>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</si>
  <si>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</si>
  <si>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</si>
  <si>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</si>
  <si>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</si>
  <si>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</si>
  <si>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</si>
  <si>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</si>
  <si>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</si>
  <si>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</si>
  <si>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</si>
  <si>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</si>
  <si>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</si>
  <si>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</si>
  <si>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</si>
  <si>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</si>
  <si>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</si>
  <si>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</si>
  <si>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</si>
  <si>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</si>
  <si>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</si>
  <si>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</si>
  <si>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</si>
  <si>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</si>
  <si>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</si>
  <si>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</si>
  <si>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</si>
  <si>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</si>
  <si>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</si>
  <si>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</si>
  <si>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</si>
  <si>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</si>
  <si>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</si>
  <si>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</si>
  <si>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</si>
  <si>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</si>
  <si>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</si>
  <si>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</si>
  <si>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</si>
  <si>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</si>
  <si>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</si>
  <si>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</si>
  <si>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</si>
  <si>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</si>
  <si>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</si>
  <si>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</si>
  <si>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</si>
  <si>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</si>
  <si>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</si>
  <si>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</si>
  <si>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</si>
  <si>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</si>
  <si>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</si>
  <si>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</si>
  <si>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</si>
  <si>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</si>
  <si>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</si>
  <si>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</si>
  <si>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</si>
  <si>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</si>
  <si>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</si>
  <si>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</si>
  <si>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</si>
  <si>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</si>
  <si>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</si>
  <si>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</si>
  <si>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</si>
  <si>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</si>
  <si>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</si>
  <si>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</si>
  <si>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</si>
  <si>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</si>
  <si>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</si>
  <si>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</si>
  <si>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</si>
  <si>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</si>
  <si>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</si>
  <si>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</si>
  <si>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</si>
  <si>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</si>
  <si>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</si>
  <si>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</si>
  <si>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</si>
  <si>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</si>
  <si>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</si>
  <si>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</si>
  <si>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</si>
  <si>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</si>
  <si>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</si>
  <si>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</si>
  <si>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</si>
  <si>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</si>
  <si>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</si>
  <si>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</si>
  <si>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</si>
  <si>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</si>
  <si>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</si>
  <si>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</si>
  <si>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</si>
  <si>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</si>
  <si>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</si>
  <si>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</si>
  <si>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</si>
  <si>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</si>
  <si>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</si>
  <si>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</si>
  <si>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</si>
  <si>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</si>
  <si>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</si>
  <si>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</si>
  <si>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</si>
  <si>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</si>
  <si>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</si>
  <si>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</si>
  <si>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</si>
  <si>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</si>
  <si>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</si>
  <si>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</si>
  <si>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</si>
  <si>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</si>
  <si>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</si>
  <si>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</si>
  <si>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</si>
  <si>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</si>
  <si>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</si>
  <si>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</si>
  <si>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</si>
  <si>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</si>
  <si>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</si>
  <si>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</si>
  <si>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</si>
  <si>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</si>
  <si>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</si>
  <si>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</si>
  <si>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</si>
  <si>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</si>
  <si>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</si>
  <si>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</si>
  <si>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</si>
  <si>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</si>
  <si>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</si>
  <si>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</si>
  <si>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</si>
  <si>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</si>
  <si>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</si>
  <si>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</si>
  <si>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</si>
  <si>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</si>
  <si>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</si>
  <si>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</si>
  <si>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</si>
  <si>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</si>
  <si>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</si>
  <si>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</si>
  <si>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</si>
  <si>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</si>
  <si>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</si>
  <si>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</si>
  <si>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</si>
  <si>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</si>
  <si>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</si>
  <si>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</si>
  <si>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</si>
  <si>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</si>
  <si>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</si>
  <si>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</si>
  <si>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</si>
  <si>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</si>
  <si>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</si>
  <si>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</si>
  <si>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</si>
  <si>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</si>
  <si>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</si>
  <si>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</si>
  <si>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</si>
  <si>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</si>
  <si>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</si>
  <si>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</si>
  <si>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</si>
  <si>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</si>
  <si>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</si>
  <si>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</si>
  <si>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</si>
  <si>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</si>
  <si>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</si>
  <si>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</si>
  <si>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</si>
  <si>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</si>
  <si>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</si>
  <si>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</si>
  <si>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</si>
  <si>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</si>
  <si>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</si>
  <si>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</si>
  <si>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</si>
  <si>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</si>
  <si>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</si>
  <si>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</si>
  <si>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</si>
  <si>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</si>
  <si>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</si>
  <si>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</si>
  <si>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</si>
  <si>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</si>
  <si>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</si>
  <si>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</si>
  <si>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</si>
  <si>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</si>
  <si>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</si>
  <si>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</si>
  <si>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</si>
  <si>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</si>
  <si>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</si>
  <si>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</si>
  <si>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</si>
  <si>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</si>
  <si>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</si>
  <si>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</si>
  <si>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</si>
  <si>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</si>
  <si>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</si>
  <si>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</si>
  <si>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</si>
  <si>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</si>
  <si>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</si>
  <si>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</si>
  <si>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</si>
  <si>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</si>
  <si>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</si>
  <si>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</si>
  <si>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</si>
  <si>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</si>
  <si>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</si>
  <si>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</si>
  <si>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</si>
  <si>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</si>
  <si>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</si>
  <si>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</si>
  <si>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</si>
  <si>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</si>
  <si>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</si>
  <si>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</si>
  <si>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</si>
  <si>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</si>
  <si>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</si>
  <si>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</si>
  <si>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</si>
  <si>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</si>
  <si>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</si>
  <si>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</si>
  <si>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</si>
  <si>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</si>
  <si>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</si>
  <si>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</si>
  <si>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</si>
  <si>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</si>
  <si>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</si>
  <si>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</si>
  <si>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</si>
  <si>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</si>
  <si>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</si>
  <si>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</si>
  <si>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</si>
  <si>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</si>
  <si>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</si>
  <si>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</si>
  <si>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</si>
  <si>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</si>
  <si>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</si>
  <si>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</si>
  <si>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</si>
  <si>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</si>
  <si>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</si>
  <si>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</si>
  <si>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</si>
  <si>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</si>
  <si>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</si>
  <si>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</si>
  <si>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</si>
  <si>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</si>
  <si>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</si>
  <si>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</si>
  <si>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</si>
  <si>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</si>
  <si>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</si>
  <si>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</si>
  <si>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</si>
  <si>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</si>
  <si>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</si>
  <si>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</si>
  <si>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</si>
  <si>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</si>
  <si>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</si>
  <si>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</si>
  <si>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</si>
  <si>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</si>
  <si>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</si>
  <si>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</si>
  <si>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</si>
  <si>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</si>
  <si>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</si>
  <si>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</si>
  <si>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</si>
  <si>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</si>
  <si>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</si>
  <si>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</si>
  <si>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</si>
  <si>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</si>
  <si>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</si>
  <si>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</si>
  <si>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</si>
  <si>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</si>
  <si>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</si>
  <si>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</si>
  <si>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</si>
  <si>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</si>
  <si>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</si>
  <si>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</si>
  <si>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</si>
  <si>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</si>
  <si>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</si>
  <si>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</si>
  <si>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</si>
  <si>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</si>
  <si>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</si>
  <si>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</si>
  <si>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</si>
  <si>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</si>
  <si>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</si>
  <si>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</si>
  <si>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</si>
  <si>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</si>
  <si>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</si>
  <si>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</si>
  <si>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</si>
  <si>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</si>
  <si>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</si>
  <si>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</si>
  <si>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</si>
  <si>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</si>
  <si>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</si>
  <si>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</si>
  <si>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</si>
  <si>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</si>
  <si>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</si>
  <si>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</si>
  <si>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</si>
  <si>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</si>
  <si>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</si>
  <si>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</si>
  <si>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</si>
  <si>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</si>
  <si>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</si>
  <si>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</si>
  <si>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</si>
  <si>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</si>
  <si>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</si>
  <si>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</si>
  <si>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</si>
  <si>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</si>
  <si>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</si>
  <si>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</si>
  <si>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</si>
  <si>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</si>
  <si>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</si>
  <si>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</si>
  <si>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</si>
  <si>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</si>
  <si>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</si>
  <si>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</si>
  <si>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</si>
  <si>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</si>
  <si>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</si>
  <si>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</si>
  <si>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</si>
  <si>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</si>
  <si>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</si>
  <si>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</si>
  <si>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</si>
  <si>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</si>
  <si>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</si>
  <si>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</si>
  <si>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</si>
  <si>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</si>
  <si>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</si>
  <si>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</si>
  <si>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</si>
  <si>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</si>
  <si>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</si>
  <si>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</si>
  <si>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</si>
  <si>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</si>
  <si>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</si>
  <si>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</si>
  <si>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</si>
  <si>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</si>
  <si>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</si>
  <si>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</si>
  <si>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</si>
  <si>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</si>
  <si>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</si>
  <si>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</si>
  <si>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</si>
  <si>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</si>
  <si>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</si>
  <si>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</si>
  <si>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</si>
  <si>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</si>
  <si>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</si>
  <si>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</si>
  <si>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</si>
  <si>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</si>
  <si>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</si>
  <si>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</si>
  <si>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</si>
  <si>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</si>
  <si>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</si>
  <si>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</si>
  <si>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</si>
  <si>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</si>
  <si>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</si>
  <si>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</si>
  <si>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</si>
  <si>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</si>
  <si>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</si>
  <si>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</si>
  <si>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</si>
  <si>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</si>
  <si>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</si>
  <si>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</si>
  <si>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</si>
  <si>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</si>
  <si>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</si>
  <si>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</si>
  <si>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</si>
  <si>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</si>
  <si>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</si>
  <si>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</si>
  <si>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</si>
  <si>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</si>
  <si>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</si>
  <si>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</si>
  <si>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</si>
  <si>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</si>
  <si>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</si>
  <si>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</si>
  <si>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</si>
  <si>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</si>
  <si>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</si>
  <si>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</si>
  <si>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</si>
  <si>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</si>
  <si>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</si>
  <si>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</si>
  <si>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</si>
  <si>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</si>
  <si>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</si>
  <si>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</si>
  <si>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</si>
  <si>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</si>
  <si>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</si>
  <si>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</si>
  <si>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</si>
  <si>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</si>
  <si>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</si>
  <si>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</si>
  <si>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</si>
  <si>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</si>
  <si>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</si>
  <si>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</si>
  <si>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</si>
  <si>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</si>
  <si>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</si>
  <si>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</si>
  <si>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</si>
  <si>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</si>
  <si>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</si>
  <si>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</si>
  <si>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</si>
  <si>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</si>
  <si>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</si>
  <si>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</si>
  <si>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</si>
  <si>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</si>
  <si>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</si>
  <si>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</si>
  <si>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</si>
  <si>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</si>
  <si>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</si>
  <si>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</si>
  <si>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</si>
  <si>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</si>
  <si>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</si>
  <si>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</si>
  <si>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</si>
  <si>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</si>
  <si>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</si>
  <si>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</si>
  <si>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</si>
  <si>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</si>
  <si>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</si>
  <si>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</si>
  <si>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</si>
  <si>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</si>
  <si>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</si>
  <si>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</si>
  <si>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</si>
  <si>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</si>
  <si>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</si>
  <si>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</si>
  <si>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</si>
  <si>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</si>
  <si>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</si>
  <si>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</si>
  <si>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</si>
  <si>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</si>
  <si>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</si>
  <si>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</si>
  <si>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</si>
  <si>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</si>
  <si>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</si>
  <si>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</si>
  <si>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</si>
  <si>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</si>
  <si>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</si>
  <si>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</si>
  <si>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</si>
  <si>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</si>
  <si>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</si>
  <si>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</si>
  <si>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</si>
  <si>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</si>
  <si>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</si>
  <si>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</si>
  <si>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</si>
  <si>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</si>
  <si>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</si>
  <si>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</si>
  <si>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</si>
  <si>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</si>
  <si>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</si>
  <si>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</si>
  <si>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</si>
  <si>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</si>
  <si>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</si>
  <si>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</si>
  <si>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</si>
  <si>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</si>
  <si>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</si>
  <si>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</si>
  <si>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</si>
  <si>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</si>
  <si>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</si>
  <si>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</si>
  <si>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</si>
  <si>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</si>
  <si>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</si>
  <si>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</si>
  <si>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</si>
  <si>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</si>
  <si>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</si>
  <si>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</si>
  <si>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</si>
  <si>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</si>
  <si>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</si>
  <si>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</si>
  <si>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</si>
  <si>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</si>
  <si>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</si>
  <si>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</si>
  <si>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</si>
  <si>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</si>
  <si>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</si>
  <si>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</si>
  <si>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</si>
  <si>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</si>
  <si>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</si>
  <si>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</si>
  <si>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</si>
  <si>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</si>
  <si>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</si>
  <si>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</si>
  <si>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</si>
  <si>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</si>
  <si>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</si>
  <si>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</si>
  <si>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</si>
  <si>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</si>
  <si>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</si>
  <si>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</si>
  <si>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</si>
  <si>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</si>
  <si>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</si>
  <si>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</si>
  <si>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</si>
  <si>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</si>
  <si>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</si>
  <si>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</si>
  <si>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</si>
  <si>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</si>
  <si>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</si>
  <si>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</si>
  <si>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</si>
  <si>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</si>
  <si>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</si>
  <si>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</si>
  <si>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</si>
  <si>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</si>
  <si>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</si>
  <si>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</si>
  <si>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</si>
  <si>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</si>
  <si>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</si>
  <si>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</si>
  <si>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</si>
  <si>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</si>
  <si>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</si>
  <si>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</si>
  <si>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</si>
  <si>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</si>
  <si>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</si>
  <si>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</si>
  <si>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</si>
  <si>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</si>
  <si>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</si>
  <si>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</si>
  <si>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</si>
  <si>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</si>
  <si>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</si>
  <si>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</si>
  <si>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</si>
  <si>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</si>
  <si>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</si>
  <si>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</si>
  <si>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</si>
  <si>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</si>
  <si>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</si>
  <si>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</si>
  <si>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</si>
  <si>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</si>
  <si>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</si>
  <si>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</si>
  <si>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</si>
  <si>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</si>
  <si>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</si>
  <si>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</si>
  <si>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</si>
  <si>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</si>
  <si>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</si>
  <si>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</si>
  <si>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</si>
  <si>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</si>
  <si>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</si>
  <si>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</si>
  <si>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</si>
  <si>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</si>
  <si>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</si>
  <si>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</si>
  <si>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</si>
  <si>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</si>
  <si>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</si>
  <si>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</si>
  <si>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</si>
  <si>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</si>
  <si>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</si>
  <si>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</si>
  <si>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</si>
  <si>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</si>
  <si>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</si>
  <si>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</si>
  <si>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</si>
  <si>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</si>
  <si>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</si>
  <si>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</si>
  <si>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</si>
  <si>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</si>
  <si>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</si>
  <si>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</si>
  <si>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</si>
  <si>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</si>
  <si>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</si>
  <si>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</si>
  <si>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</si>
  <si>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</si>
  <si>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</si>
  <si>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</si>
  <si>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</si>
  <si>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</si>
  <si>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</si>
  <si>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</si>
  <si>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</si>
  <si>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</si>
  <si>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</si>
  <si>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</si>
  <si>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</si>
  <si>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</si>
  <si>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</si>
  <si>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</si>
  <si>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</si>
  <si>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</si>
  <si>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</si>
  <si>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</si>
  <si>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</si>
  <si>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</si>
  <si>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</si>
  <si>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</si>
  <si>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</si>
  <si>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</si>
  <si>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</si>
  <si>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</si>
  <si>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</si>
  <si>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</si>
  <si>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</si>
  <si>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</si>
  <si>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</si>
  <si>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</si>
  <si>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</si>
  <si>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</si>
  <si>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</si>
  <si>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</si>
  <si>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</si>
  <si>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</si>
  <si>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</si>
  <si>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</si>
  <si>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</si>
  <si>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</si>
  <si>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</si>
  <si>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</si>
  <si>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</si>
  <si>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</si>
  <si>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</si>
  <si>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</si>
  <si>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</si>
  <si>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</si>
  <si>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</si>
  <si>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</si>
  <si>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</si>
  <si>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</si>
  <si>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</si>
  <si>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</si>
  <si>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</si>
  <si>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</si>
  <si>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</si>
  <si>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</si>
  <si>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</si>
  <si>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</si>
  <si>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</si>
  <si>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</si>
  <si>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</si>
  <si>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</si>
  <si>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</si>
  <si>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</si>
  <si>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</si>
  <si>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</si>
  <si>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</si>
  <si>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</si>
  <si>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</si>
  <si>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</si>
  <si>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</si>
  <si>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</si>
  <si>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</si>
  <si>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</si>
  <si>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</si>
  <si>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</si>
  <si>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</si>
  <si>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</si>
  <si>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</si>
  <si>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</si>
  <si>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</si>
  <si>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</si>
  <si>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</si>
  <si>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</si>
  <si>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</si>
  <si>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</si>
  <si>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</si>
  <si>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</si>
  <si>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</si>
  <si>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</si>
  <si>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</si>
  <si>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</si>
  <si>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</si>
  <si>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</si>
  <si>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</si>
  <si>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</si>
  <si>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</si>
  <si>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</si>
  <si>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</si>
  <si>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</si>
  <si>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</si>
  <si>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</si>
  <si>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</si>
  <si>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</si>
  <si>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</si>
  <si>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</si>
  <si>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</si>
  <si>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</si>
  <si>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</si>
  <si>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</si>
  <si>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</si>
  <si>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</si>
  <si>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</si>
  <si>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</si>
  <si>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</si>
  <si>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</si>
  <si>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</si>
  <si>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</si>
  <si>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</si>
  <si>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</si>
  <si>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</si>
  <si>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</si>
  <si>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</si>
  <si>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</si>
  <si>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</si>
  <si>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</si>
  <si>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</si>
  <si>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</si>
  <si>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</si>
  <si>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</si>
  <si>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</si>
  <si>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</si>
  <si>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</si>
  <si>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</si>
  <si>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</si>
  <si>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</si>
  <si>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</si>
  <si>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</si>
  <si>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</si>
  <si>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</si>
  <si>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</si>
  <si>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</si>
  <si>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</si>
  <si>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</si>
  <si>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</si>
  <si>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</si>
  <si>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</si>
  <si>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</si>
  <si>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</si>
  <si>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</si>
  <si>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</si>
  <si>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</si>
  <si>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</si>
  <si>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</si>
  <si>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</si>
  <si>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</si>
  <si>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</si>
  <si>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</si>
  <si>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</si>
  <si>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</si>
  <si>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</si>
  <si>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</si>
  <si>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</si>
  <si>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</si>
  <si>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</si>
  <si>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</si>
  <si>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</si>
  <si>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</si>
  <si>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</si>
  <si>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</si>
  <si>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</si>
  <si>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</si>
  <si>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</si>
  <si>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</si>
  <si>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</si>
  <si>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</si>
  <si>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</si>
  <si>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</si>
  <si>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</si>
  <si>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</si>
  <si>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</si>
  <si>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</si>
  <si>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</si>
  <si>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</si>
  <si>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</si>
  <si>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</si>
  <si>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</si>
  <si>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</si>
  <si>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</si>
  <si>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</si>
  <si>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</si>
  <si>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</si>
  <si>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</si>
  <si>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</si>
  <si>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</si>
  <si>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</si>
  <si>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</si>
  <si>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</si>
  <si>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</si>
  <si>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</si>
  <si>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</si>
  <si>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</si>
  <si>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</si>
  <si>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</si>
  <si>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</si>
  <si>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</si>
  <si>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</si>
  <si>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</si>
  <si>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</si>
  <si>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</si>
  <si>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</si>
  <si>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</si>
  <si>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</si>
  <si>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</si>
  <si>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</si>
  <si>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</si>
  <si>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</si>
  <si>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</si>
  <si>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</si>
  <si>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</si>
  <si>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</si>
  <si>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</si>
  <si>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</si>
  <si>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</si>
  <si>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</si>
  <si>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</si>
  <si>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</si>
  <si>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</si>
  <si>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</si>
  <si>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</si>
  <si>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</si>
  <si>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</si>
  <si>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</si>
  <si>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</si>
  <si>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</si>
  <si>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</si>
  <si>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</si>
  <si>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</si>
  <si>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</si>
  <si>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</si>
  <si>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</si>
  <si>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</si>
  <si>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</si>
  <si>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</si>
  <si>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</si>
  <si>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</si>
  <si>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</si>
  <si>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</si>
  <si>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</si>
  <si>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</si>
  <si>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</si>
  <si>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</si>
  <si>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</si>
  <si>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</si>
  <si>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</si>
  <si>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</si>
  <si>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</si>
  <si>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</si>
  <si>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</si>
  <si>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</si>
  <si>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</si>
  <si>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</si>
  <si>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</si>
  <si>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</si>
  <si>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</si>
  <si>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</si>
  <si>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</si>
  <si>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</si>
  <si>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</si>
  <si>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</si>
  <si>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</si>
  <si>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</si>
  <si>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</si>
  <si>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</si>
  <si>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</si>
  <si>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</si>
  <si>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</si>
  <si>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</si>
  <si>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</si>
  <si>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</si>
  <si>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</si>
  <si>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</si>
  <si>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</si>
  <si>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</si>
  <si>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</si>
  <si>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</si>
  <si>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</si>
  <si>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</si>
  <si>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</si>
  <si>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</si>
  <si>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</si>
  <si>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</si>
  <si>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</si>
  <si>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</si>
  <si>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</si>
  <si>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</si>
  <si>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</si>
  <si>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</si>
  <si>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</si>
  <si>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</si>
  <si>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</si>
  <si>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</si>
  <si>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</si>
  <si>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</si>
  <si>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</si>
  <si>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</si>
  <si>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</si>
  <si>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</si>
  <si>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</si>
  <si>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</si>
  <si>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</si>
  <si>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</si>
  <si>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</si>
  <si>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</si>
  <si>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</si>
  <si>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</si>
  <si>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</si>
  <si>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</si>
  <si>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</si>
  <si>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</si>
  <si>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</si>
  <si>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</si>
  <si>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</si>
  <si>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</si>
  <si>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</si>
  <si>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</si>
  <si>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</si>
  <si>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</si>
  <si>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</si>
  <si>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</si>
  <si>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</si>
  <si>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</si>
  <si>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</si>
  <si>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</si>
  <si>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</si>
  <si>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</si>
  <si>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</si>
  <si>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</si>
  <si>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</si>
  <si>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</si>
  <si>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</si>
  <si>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</si>
  <si>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</si>
  <si>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</si>
  <si>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</si>
  <si>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</si>
  <si>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</si>
  <si>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</si>
  <si>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</si>
  <si>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</si>
  <si>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</si>
  <si>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</si>
  <si>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</si>
  <si>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</si>
  <si>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</si>
  <si>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</si>
  <si>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</si>
  <si>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</si>
  <si>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</si>
  <si>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</si>
  <si>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</si>
  <si>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</si>
  <si>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</si>
  <si>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</si>
  <si>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</si>
  <si>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</si>
  <si>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</si>
  <si>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</si>
  <si>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</si>
  <si>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</si>
  <si>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</si>
  <si>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</si>
  <si>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</si>
  <si>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</si>
  <si>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</si>
  <si>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</si>
  <si>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</si>
  <si>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</si>
  <si>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</si>
  <si>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</si>
  <si>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</si>
  <si>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</si>
  <si>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</si>
  <si>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</si>
  <si>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</si>
  <si>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</si>
  <si>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</si>
  <si>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</si>
  <si>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</si>
  <si>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</si>
  <si>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</si>
  <si>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</si>
  <si>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</si>
  <si>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</si>
  <si>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</si>
  <si>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</si>
  <si>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</si>
  <si>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</si>
  <si>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</si>
  <si>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</si>
  <si>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</si>
  <si>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</si>
  <si>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</si>
  <si>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</si>
  <si>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</si>
  <si>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</si>
  <si>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</si>
  <si>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</si>
  <si>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</si>
  <si>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</si>
  <si>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</si>
  <si>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</si>
  <si>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</si>
  <si>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</si>
  <si>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</si>
  <si>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</si>
  <si>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</si>
  <si>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</si>
  <si>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</si>
  <si>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</si>
  <si>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</si>
  <si>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</si>
  <si>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</si>
  <si>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</si>
  <si>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</si>
  <si>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</si>
  <si>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</si>
  <si>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</si>
  <si>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</si>
  <si>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</si>
  <si>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</si>
  <si>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</si>
  <si>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</si>
  <si>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</si>
  <si>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</si>
  <si>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</si>
  <si>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</si>
  <si>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</si>
  <si>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</si>
  <si>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</si>
  <si>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</si>
  <si>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</si>
  <si>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</si>
  <si>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</si>
  <si>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</si>
  <si>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</si>
  <si>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</si>
  <si>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</si>
  <si>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</si>
  <si>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</si>
  <si>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</si>
  <si>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</si>
  <si>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</si>
  <si>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</si>
  <si>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</si>
  <si>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</si>
  <si>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</si>
  <si>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</si>
  <si>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</si>
  <si>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</si>
  <si>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</si>
  <si>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</si>
  <si>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</si>
  <si>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</si>
  <si>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</si>
  <si>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</si>
  <si>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</si>
  <si>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</si>
  <si>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</si>
  <si>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</si>
  <si>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</si>
  <si>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</si>
  <si>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</si>
  <si>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</si>
  <si>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</si>
  <si>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</si>
  <si>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</si>
  <si>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</si>
  <si>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</si>
  <si>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</si>
  <si>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</si>
  <si>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</si>
  <si>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</si>
  <si>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</si>
  <si>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</si>
  <si>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</si>
  <si>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</si>
  <si>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</si>
  <si>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</si>
  <si>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</si>
  <si>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</si>
  <si>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</si>
  <si>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</si>
  <si>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</si>
  <si>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</si>
  <si>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</si>
  <si>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</si>
  <si>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</si>
  <si>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</si>
  <si>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</si>
  <si>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</si>
  <si>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</si>
  <si>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</si>
  <si>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</si>
  <si>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</si>
  <si>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</si>
  <si>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</si>
  <si>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</si>
  <si>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</si>
  <si>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</si>
  <si>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</si>
  <si>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</si>
  <si>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</si>
  <si>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</si>
  <si>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</si>
  <si>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</si>
  <si>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</si>
  <si>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</si>
  <si>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</si>
  <si>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</si>
  <si>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</si>
  <si>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</si>
  <si>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</si>
  <si>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</si>
  <si>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</si>
  <si>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</si>
  <si>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</si>
  <si>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</si>
  <si>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</si>
  <si>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</si>
  <si>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</si>
  <si>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</si>
  <si>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</si>
  <si>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</si>
  <si>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</si>
  <si>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</si>
  <si>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</si>
  <si>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</si>
  <si>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</si>
  <si>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</si>
  <si>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</si>
  <si>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</si>
  <si>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</si>
  <si>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</si>
  <si>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</si>
  <si>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</si>
  <si>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</si>
  <si>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</si>
  <si>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</si>
  <si>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</si>
  <si>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</si>
  <si>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</si>
  <si>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</si>
  <si>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</si>
  <si>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</si>
  <si>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</si>
  <si>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</si>
  <si>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</si>
  <si>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</si>
  <si>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</si>
  <si>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</si>
  <si>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</si>
  <si>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</si>
  <si>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</si>
  <si>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</si>
  <si>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</si>
  <si>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</si>
  <si>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</si>
  <si>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</si>
  <si>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</si>
  <si>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</si>
  <si>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</si>
  <si>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</si>
  <si>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</si>
  <si>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</si>
  <si>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</si>
  <si>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</si>
  <si>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</si>
  <si>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</si>
  <si>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</si>
  <si>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</si>
  <si>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</si>
  <si>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</si>
  <si>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</si>
  <si>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</si>
  <si>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</si>
  <si>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</si>
  <si>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</si>
  <si>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</si>
  <si>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</si>
  <si>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</si>
  <si>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</si>
  <si>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</si>
  <si>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</si>
  <si>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</si>
  <si>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</si>
  <si>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</si>
  <si>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</si>
  <si>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</si>
  <si>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</si>
  <si>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</si>
  <si>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</si>
  <si>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</si>
  <si>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</si>
  <si>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</si>
  <si>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</si>
  <si>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</si>
  <si>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</si>
  <si>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</si>
  <si>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</si>
  <si>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</si>
  <si>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</si>
  <si>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</si>
  <si>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</si>
  <si>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</si>
  <si>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</si>
  <si>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</si>
  <si>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</si>
  <si>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</si>
  <si>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</si>
  <si>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</si>
  <si>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</si>
  <si>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</si>
  <si>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</si>
  <si>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</si>
  <si>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</si>
  <si>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</si>
  <si>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</si>
  <si>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</si>
  <si>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</si>
  <si>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</si>
  <si>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</si>
  <si>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</si>
  <si>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</si>
  <si>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</si>
  <si>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</si>
  <si>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</si>
  <si>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</si>
  <si>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</si>
  <si>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</si>
  <si>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</si>
  <si>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</si>
  <si>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</si>
  <si>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</si>
  <si>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</si>
  <si>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</si>
  <si>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</si>
  <si>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</si>
  <si>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</si>
  <si>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</si>
  <si>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</si>
  <si>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</si>
  <si>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</si>
  <si>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</si>
  <si>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</si>
  <si>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</si>
  <si>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</si>
  <si>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</si>
  <si>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</si>
  <si>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</si>
  <si>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</si>
  <si>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</si>
  <si>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</si>
  <si>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</si>
  <si>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</si>
  <si>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</si>
  <si>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</si>
  <si>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</si>
  <si>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</si>
  <si>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</si>
  <si>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</si>
  <si>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</si>
  <si>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</si>
  <si>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</si>
  <si>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</si>
  <si>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</si>
  <si>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</si>
  <si>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</si>
  <si>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</si>
  <si>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</si>
  <si>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</si>
  <si>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</si>
  <si>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</si>
  <si>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</si>
  <si>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</si>
  <si>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</si>
  <si>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</si>
  <si>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</si>
  <si>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</si>
  <si>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</si>
  <si>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</si>
  <si>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</si>
  <si>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</si>
  <si>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</si>
  <si>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</si>
  <si>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</si>
  <si>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</si>
  <si>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</si>
  <si>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</si>
  <si>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</si>
  <si>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</si>
  <si>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</si>
  <si>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</si>
  <si>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</si>
  <si>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</si>
  <si>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</si>
  <si>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</si>
  <si>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</si>
  <si>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</si>
  <si>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</si>
  <si>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</si>
  <si>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</si>
  <si>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</si>
  <si>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</si>
  <si>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</si>
  <si>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</si>
  <si>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</si>
  <si>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</si>
  <si>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</si>
  <si>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</si>
  <si>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</si>
  <si>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</si>
  <si>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</si>
  <si>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</si>
  <si>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</si>
  <si>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</si>
  <si>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</si>
  <si>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</si>
  <si>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</si>
  <si>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</si>
  <si>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</si>
  <si>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</si>
  <si>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</si>
  <si>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</si>
  <si>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</si>
  <si>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</si>
  <si>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</si>
  <si>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</si>
  <si>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</si>
  <si>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</si>
  <si>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</si>
  <si>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</si>
  <si>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</si>
  <si>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</si>
  <si>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</si>
  <si>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</si>
  <si>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</si>
  <si>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</si>
  <si>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</si>
  <si>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</si>
  <si>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</si>
  <si>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</si>
  <si>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</si>
  <si>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</si>
  <si>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</si>
  <si>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</si>
  <si>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</si>
  <si>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</si>
  <si>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</si>
  <si>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</si>
  <si>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</si>
  <si>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</si>
  <si>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</si>
  <si>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</si>
  <si>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</si>
  <si>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</si>
  <si>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</si>
  <si>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</si>
  <si>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</si>
  <si>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</si>
  <si>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</si>
  <si>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</si>
  <si>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</si>
  <si>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</si>
  <si>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</si>
  <si>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</si>
  <si>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</si>
  <si>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</si>
  <si>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</si>
  <si>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</si>
  <si>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</si>
  <si>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</si>
  <si>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</si>
  <si>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</si>
  <si>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</si>
  <si>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</si>
  <si>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</si>
  <si>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</si>
  <si>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</si>
  <si>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</si>
  <si>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</si>
  <si>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</si>
  <si>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</si>
  <si>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</si>
  <si>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</si>
  <si>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</si>
  <si>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</si>
  <si>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</si>
  <si>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</si>
  <si>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</si>
  <si>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</si>
  <si>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</si>
  <si>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</si>
  <si>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</si>
  <si>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</si>
  <si>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</si>
  <si>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</si>
  <si>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</si>
  <si>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</si>
  <si>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</si>
  <si>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</si>
  <si>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</si>
  <si>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</si>
  <si>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</si>
  <si>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</si>
  <si>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</si>
  <si>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</si>
  <si>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</si>
  <si>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</si>
  <si>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</si>
  <si>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</si>
  <si>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</si>
  <si>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</si>
  <si>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</si>
  <si>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</si>
  <si>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</si>
  <si>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</si>
  <si>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</si>
  <si>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</si>
  <si>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</si>
  <si>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</si>
  <si>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</si>
  <si>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</si>
  <si>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</si>
  <si>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</si>
  <si>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</si>
  <si>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</si>
  <si>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</si>
  <si>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</si>
  <si>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</si>
  <si>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</si>
  <si>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</si>
  <si>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</si>
  <si>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</si>
  <si>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</si>
  <si>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</si>
  <si>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</si>
  <si>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</si>
  <si>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</si>
  <si>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</si>
  <si>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</si>
  <si>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</si>
  <si>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</si>
  <si>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</si>
  <si>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</si>
  <si>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</si>
  <si>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</si>
  <si>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</si>
  <si>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</si>
  <si>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</si>
  <si>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</si>
  <si>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</si>
  <si>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</si>
  <si>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</si>
  <si>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</si>
  <si>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</si>
  <si>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</si>
  <si>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</si>
  <si>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</si>
  <si>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</si>
  <si>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</si>
  <si>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</si>
  <si>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</si>
  <si>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</si>
  <si>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</si>
  <si>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</si>
  <si>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</si>
  <si>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</si>
  <si>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</si>
  <si>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</si>
  <si>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</si>
  <si>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</si>
  <si>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</si>
  <si>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</si>
  <si>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</si>
  <si>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</si>
  <si>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</si>
  <si>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</si>
  <si>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</si>
  <si>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</si>
  <si>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</si>
  <si>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</si>
  <si>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</si>
  <si>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</si>
  <si>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</si>
  <si>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</si>
  <si>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</si>
  <si>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</si>
  <si>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</si>
  <si>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</si>
  <si>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</si>
  <si>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</si>
  <si>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</si>
  <si>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</si>
  <si>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</si>
  <si>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</si>
  <si>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</si>
  <si>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</si>
  <si>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</si>
  <si>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</si>
  <si>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</si>
  <si>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</si>
  <si>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</si>
  <si>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</si>
  <si>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</si>
  <si>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</si>
  <si>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</si>
  <si>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</si>
  <si>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</si>
  <si>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</si>
  <si>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</si>
  <si>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</si>
  <si>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</si>
  <si>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</si>
  <si>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</si>
  <si>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</si>
  <si>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</si>
  <si>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</si>
  <si>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</si>
  <si>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</si>
  <si>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</si>
  <si>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</si>
  <si>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</si>
  <si>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</si>
  <si>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</si>
  <si>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</si>
  <si>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</si>
  <si>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</si>
  <si>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</si>
  <si>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</si>
  <si>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</si>
  <si>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</si>
  <si>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</si>
  <si>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</si>
  <si>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</si>
  <si>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</si>
  <si>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</si>
  <si>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</si>
  <si>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</si>
  <si>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</si>
  <si>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</si>
  <si>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</si>
  <si>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</si>
  <si>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</si>
  <si>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</si>
  <si>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</si>
  <si>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</si>
  <si>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</si>
  <si>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</si>
  <si>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</si>
  <si>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</si>
  <si>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</si>
  <si>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</si>
  <si>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</si>
  <si>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</si>
  <si>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</si>
  <si>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</si>
  <si>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</si>
  <si>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</si>
  <si>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</si>
  <si>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</si>
  <si>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</si>
  <si>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</si>
  <si>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</si>
  <si>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</si>
  <si>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</si>
  <si>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</si>
  <si>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</si>
  <si>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</si>
  <si>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</si>
  <si>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</si>
  <si>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</si>
  <si>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</si>
  <si>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</si>
  <si>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</si>
  <si>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</si>
  <si>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</si>
  <si>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</si>
  <si>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</si>
  <si>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</si>
  <si>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</si>
  <si>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</si>
  <si>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</si>
  <si>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</si>
  <si>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</si>
  <si>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</si>
  <si>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</si>
  <si>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</si>
  <si>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</si>
  <si>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</si>
  <si>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</si>
  <si>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</si>
  <si>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</si>
  <si>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</si>
  <si>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</si>
  <si>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</si>
  <si>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</si>
  <si>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</si>
  <si>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</si>
  <si>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</si>
  <si>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</si>
  <si>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</si>
  <si>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</si>
  <si>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</si>
  <si>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</si>
  <si>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</si>
  <si>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</si>
  <si>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</si>
  <si>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</si>
  <si>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</si>
  <si>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</si>
  <si>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</si>
  <si>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</si>
  <si>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</si>
  <si>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</si>
  <si>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</si>
  <si>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</si>
  <si>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</si>
  <si>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</si>
  <si>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</si>
  <si>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</si>
  <si>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</si>
  <si>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</si>
  <si>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</si>
  <si>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</si>
  <si>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</si>
  <si>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</si>
  <si>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</si>
  <si>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</si>
  <si>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</si>
  <si>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</si>
  <si>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</si>
  <si>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</si>
  <si>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</si>
  <si>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</si>
  <si>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</si>
  <si>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</si>
  <si>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</si>
  <si>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</si>
  <si>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</si>
  <si>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</si>
  <si>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</si>
  <si>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</si>
  <si>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</si>
  <si>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</si>
  <si>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</si>
  <si>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</si>
  <si>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</si>
  <si>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</si>
  <si>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</si>
  <si>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</si>
  <si>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</si>
  <si>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</si>
  <si>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</si>
  <si>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</si>
  <si>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</si>
  <si>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</si>
  <si>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</si>
  <si>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</si>
  <si>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</si>
  <si>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</si>
  <si>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</si>
  <si>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</si>
  <si>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</si>
  <si>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</si>
  <si>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</si>
  <si>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</si>
  <si>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</si>
  <si>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</si>
  <si>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</si>
  <si>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</si>
  <si>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</si>
  <si>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</si>
  <si>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</si>
  <si>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</si>
  <si>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</si>
  <si>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</si>
  <si>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</si>
  <si>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</si>
  <si>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</si>
  <si>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</si>
  <si>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</si>
  <si>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</si>
  <si>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</si>
  <si>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</si>
  <si>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</si>
  <si>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</si>
  <si>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</si>
  <si>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</si>
  <si>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</si>
  <si>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</si>
  <si>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</si>
  <si>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</si>
  <si>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</si>
  <si>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</si>
  <si>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</si>
  <si>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</si>
  <si>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</si>
  <si>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</si>
  <si>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</si>
  <si>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</si>
  <si>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</si>
  <si>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</si>
  <si>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</si>
  <si>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</si>
  <si>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</si>
  <si>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</si>
  <si>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</si>
  <si>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</si>
  <si>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</si>
  <si>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</si>
  <si>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</si>
  <si>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</si>
  <si>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</si>
  <si>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</si>
  <si>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</si>
  <si>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</si>
  <si>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</si>
  <si>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</si>
  <si>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</si>
  <si>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</si>
  <si>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</si>
  <si>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</si>
  <si>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</si>
  <si>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</si>
  <si>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</si>
  <si>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</si>
  <si>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</si>
  <si>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</si>
  <si>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</si>
  <si>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</si>
  <si>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</si>
  <si>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</si>
  <si>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</si>
  <si>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</si>
  <si>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</si>
  <si>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</si>
  <si>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</si>
  <si>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</si>
  <si>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</si>
  <si>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</si>
  <si>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</si>
  <si>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</si>
  <si>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</si>
  <si>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</si>
  <si>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</si>
  <si>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</si>
  <si>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</si>
  <si>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</si>
  <si>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</si>
  <si>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</si>
  <si>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</si>
  <si>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</si>
  <si>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</si>
  <si>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</si>
  <si>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</si>
  <si>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</si>
  <si>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</si>
  <si>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</si>
  <si>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</si>
  <si>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</si>
  <si>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</si>
  <si>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</si>
  <si>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</si>
  <si>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</si>
  <si>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</si>
  <si>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</si>
  <si>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</si>
  <si>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</si>
  <si>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</si>
  <si>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</si>
  <si>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</si>
  <si>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</si>
  <si>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</si>
  <si>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</si>
  <si>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</si>
  <si>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</si>
  <si>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</si>
  <si>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</si>
  <si>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</si>
  <si>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</si>
  <si>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</si>
  <si>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</si>
  <si>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</si>
  <si>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</si>
  <si>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</si>
  <si>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</si>
  <si>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</si>
  <si>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</si>
  <si>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</si>
  <si>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</si>
  <si>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</si>
  <si>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</si>
  <si>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</si>
  <si>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</si>
  <si>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</si>
  <si>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</si>
  <si>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</si>
  <si>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</si>
  <si>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</si>
  <si>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</si>
  <si>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</si>
  <si>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</si>
  <si>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</si>
  <si>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</si>
  <si>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</si>
  <si>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</si>
  <si>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</si>
  <si>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</si>
  <si>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</si>
  <si>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</si>
  <si>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</si>
  <si>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</si>
  <si>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</si>
  <si>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</si>
  <si>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</si>
  <si>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</si>
  <si>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</si>
  <si>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</si>
  <si>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</si>
  <si>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</si>
  <si>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</si>
  <si>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</si>
  <si>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</si>
  <si>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</si>
  <si>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</si>
  <si>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</si>
  <si>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</si>
  <si>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</si>
  <si>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</si>
  <si>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</si>
  <si>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</si>
  <si>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</si>
  <si>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</si>
  <si>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</si>
  <si>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</si>
  <si>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</si>
  <si>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</si>
  <si>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</si>
  <si>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</si>
  <si>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</si>
  <si>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</si>
  <si>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</si>
  <si>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</si>
  <si>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</si>
  <si>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</si>
  <si>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</si>
  <si>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</si>
  <si>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</si>
  <si>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</si>
  <si>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</si>
  <si>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</si>
  <si>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</si>
  <si>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</si>
  <si>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</si>
  <si>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</si>
  <si>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</si>
  <si>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</si>
  <si>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</si>
  <si>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</si>
  <si>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</si>
  <si>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</si>
  <si>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</si>
  <si>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</si>
  <si>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</si>
  <si>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</si>
  <si>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</si>
  <si>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</si>
  <si>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</si>
  <si>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</si>
  <si>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</si>
  <si>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</si>
  <si>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</si>
  <si>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</si>
  <si>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</si>
  <si>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</si>
  <si>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</si>
  <si>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</si>
  <si>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</si>
  <si>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</si>
  <si>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</si>
  <si>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</si>
  <si>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</si>
  <si>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</si>
  <si>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</si>
  <si>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</si>
  <si>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</si>
  <si>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</si>
  <si>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</si>
  <si>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</si>
  <si>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</si>
  <si>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</si>
  <si>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</si>
  <si>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</si>
  <si>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</si>
  <si>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</si>
  <si>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</si>
  <si>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</si>
  <si>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</si>
  <si>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</si>
  <si>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</si>
  <si>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</si>
  <si>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</si>
  <si>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</si>
  <si>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</si>
  <si>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</si>
  <si>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</si>
  <si>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</si>
  <si>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</si>
  <si>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</si>
  <si>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</si>
  <si>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</si>
  <si>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</si>
  <si>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</si>
  <si>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</si>
  <si>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</si>
  <si>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</si>
  <si>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</si>
  <si>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</si>
  <si>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</si>
  <si>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</si>
  <si>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</si>
  <si>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</si>
  <si>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</si>
  <si>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</si>
  <si>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</si>
  <si>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</si>
  <si>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</si>
  <si>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</si>
  <si>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</si>
  <si>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</si>
  <si>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</si>
  <si>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</si>
  <si>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</si>
  <si>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</si>
  <si>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</si>
  <si>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</si>
  <si>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</si>
  <si>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</si>
  <si>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</si>
  <si>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</si>
  <si>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</si>
  <si>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</si>
  <si>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</si>
  <si>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</si>
  <si>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</si>
  <si>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</si>
  <si>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</si>
  <si>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</si>
  <si>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</si>
  <si>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</si>
  <si>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</si>
  <si>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</si>
  <si>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</si>
  <si>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</si>
  <si>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</si>
  <si>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</si>
  <si>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</si>
  <si>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</si>
  <si>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</si>
  <si>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</si>
  <si>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</si>
  <si>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</si>
  <si>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</si>
  <si>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</si>
  <si>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</si>
  <si>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</si>
  <si>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</si>
  <si>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</si>
  <si>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</si>
  <si>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</si>
  <si>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</si>
  <si>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</si>
  <si>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</si>
  <si>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</si>
  <si>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</si>
  <si>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</si>
  <si>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</si>
  <si>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</si>
  <si>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</si>
  <si>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</si>
  <si>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</si>
  <si>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</si>
  <si>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</si>
  <si>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</si>
  <si>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</si>
  <si>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</si>
  <si>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</si>
  <si>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</si>
  <si>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</si>
  <si>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</si>
  <si>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</si>
  <si>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</si>
  <si>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</si>
  <si>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</si>
  <si>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</si>
  <si>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</si>
  <si>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</si>
  <si>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</si>
  <si>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</si>
  <si>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</si>
  <si>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</si>
  <si>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</si>
  <si>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</si>
  <si>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</si>
  <si>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</si>
  <si>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</si>
  <si>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</si>
  <si>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</si>
  <si>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</si>
  <si>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</si>
  <si>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</si>
  <si>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</si>
  <si>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</si>
  <si>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</si>
  <si>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</si>
  <si>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</si>
  <si>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</si>
  <si>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</si>
  <si>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</si>
  <si>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</si>
  <si>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</si>
  <si>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</si>
  <si>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</si>
  <si>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</si>
  <si>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</si>
  <si>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</si>
  <si>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</si>
  <si>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</si>
  <si>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</si>
  <si>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</si>
  <si>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</si>
  <si>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</si>
  <si>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</si>
  <si>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</si>
  <si>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</si>
  <si>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</si>
  <si>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</si>
  <si>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</si>
  <si>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</si>
  <si>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</si>
  <si>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</si>
  <si>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</si>
  <si>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</si>
  <si>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</si>
  <si>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</si>
  <si>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</si>
  <si>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</si>
  <si>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</si>
  <si>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</si>
  <si>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</si>
  <si>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</si>
  <si>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</si>
  <si>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</si>
  <si>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</si>
  <si>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</si>
  <si>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</si>
  <si>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</si>
  <si>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</si>
  <si>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</si>
  <si>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</si>
  <si>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</si>
  <si>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</si>
  <si>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</si>
  <si>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</si>
  <si>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</si>
  <si>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</si>
  <si>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</si>
  <si>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</si>
  <si>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</si>
  <si>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</si>
  <si>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</si>
  <si>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</si>
  <si>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</si>
  <si>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</si>
  <si>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</si>
  <si>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</si>
  <si>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</si>
  <si>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</si>
  <si>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</si>
  <si>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</si>
  <si>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</si>
  <si>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</si>
  <si>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</si>
  <si>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</si>
  <si>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</si>
  <si>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</si>
  <si>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</si>
  <si>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</si>
  <si>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</si>
  <si>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</si>
  <si>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</si>
  <si>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</si>
  <si>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</si>
  <si>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</si>
  <si>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</si>
  <si>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</si>
  <si>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</si>
  <si>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</si>
  <si>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</si>
  <si>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</si>
  <si>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</si>
  <si>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</si>
  <si>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</si>
  <si>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</si>
  <si>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</si>
  <si>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</si>
  <si>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</si>
  <si>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</si>
  <si>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</si>
  <si>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</si>
  <si>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</si>
  <si>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</si>
  <si>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</si>
  <si>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</si>
  <si>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</si>
  <si>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</si>
  <si>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</si>
  <si>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</si>
  <si>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</si>
  <si>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</si>
  <si>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</si>
  <si>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</si>
  <si>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</si>
  <si>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</si>
  <si>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</si>
  <si>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</si>
  <si>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</si>
  <si>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</si>
  <si>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</si>
  <si>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</si>
  <si>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</si>
  <si>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</si>
  <si>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</si>
  <si>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</si>
  <si>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</si>
  <si>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</si>
  <si>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</si>
  <si>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</si>
  <si>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</si>
  <si>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</si>
  <si>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</si>
  <si>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</si>
  <si>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</si>
  <si>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</si>
  <si>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</si>
  <si>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</si>
  <si>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</si>
  <si>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</si>
  <si>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</si>
  <si>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</si>
  <si>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</si>
  <si>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</si>
  <si>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</si>
  <si>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</si>
  <si>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</si>
  <si>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</si>
  <si>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</si>
  <si>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</si>
  <si>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</si>
  <si>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</si>
  <si>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</si>
  <si>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</si>
  <si>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</si>
  <si>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</si>
  <si>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</si>
  <si>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</si>
  <si>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</si>
  <si>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</si>
  <si>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</si>
  <si>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</si>
  <si>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</si>
  <si>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</si>
  <si>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</si>
  <si>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</si>
  <si>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</si>
  <si>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</si>
  <si>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</si>
  <si>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</si>
  <si>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</si>
  <si>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</si>
  <si>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</si>
  <si>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</si>
  <si>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</si>
  <si>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</si>
  <si>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</si>
  <si>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</si>
  <si>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</si>
  <si>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</si>
  <si>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</si>
  <si>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</si>
  <si>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</si>
  <si>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</si>
  <si>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</si>
  <si>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</si>
  <si>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</si>
  <si>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</si>
  <si>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</si>
  <si>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</si>
  <si>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</si>
  <si>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</si>
  <si>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</si>
  <si>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</si>
  <si>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</si>
  <si>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</si>
  <si>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</si>
  <si>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</si>
  <si>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</si>
  <si>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</si>
  <si>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</si>
  <si>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</si>
  <si>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</si>
  <si>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</si>
  <si>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</si>
  <si>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</si>
  <si>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</si>
  <si>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</si>
  <si>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</si>
  <si>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</si>
  <si>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</si>
  <si>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</si>
  <si>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</si>
  <si>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</si>
  <si>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</si>
  <si>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</si>
  <si>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</si>
  <si>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</si>
  <si>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</si>
  <si>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</si>
  <si>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</si>
  <si>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</si>
  <si>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</si>
  <si>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</si>
  <si>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</si>
  <si>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</si>
  <si>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</si>
  <si>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</si>
  <si>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</si>
  <si>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</si>
  <si>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</si>
  <si>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</si>
  <si>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</si>
  <si>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</si>
  <si>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</si>
  <si>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</si>
  <si>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</si>
  <si>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</si>
  <si>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</si>
  <si>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</si>
  <si>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</si>
  <si>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</si>
  <si>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</si>
  <si>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</si>
  <si>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</si>
  <si>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</si>
  <si>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</si>
  <si>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</si>
  <si>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</si>
  <si>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</si>
  <si>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</si>
  <si>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</si>
  <si>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</si>
  <si>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</si>
  <si>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</si>
  <si>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</si>
  <si>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</si>
  <si>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</si>
  <si>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</si>
  <si>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</si>
  <si>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</si>
  <si>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</si>
  <si>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</si>
  <si>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</si>
  <si>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</si>
  <si>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</si>
  <si>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</si>
  <si>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</si>
  <si>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</si>
  <si>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</si>
  <si>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</si>
  <si>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</si>
  <si>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</si>
  <si>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</si>
  <si>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</si>
  <si>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</si>
  <si>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</si>
  <si>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</si>
  <si>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</si>
  <si>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</si>
  <si>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</si>
  <si>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</si>
  <si>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</si>
  <si>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</si>
  <si>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</si>
  <si>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</si>
  <si>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</si>
  <si>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</si>
  <si>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</si>
  <si>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</si>
  <si>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</si>
  <si>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</si>
  <si>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</si>
  <si>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</si>
  <si>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</si>
  <si>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</si>
  <si>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</si>
  <si>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</si>
  <si>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</si>
  <si>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</si>
  <si>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</si>
  <si>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</si>
  <si>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</si>
  <si>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</si>
  <si>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</si>
  <si>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</si>
  <si>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</si>
  <si>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</si>
  <si>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</si>
  <si>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</si>
  <si>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</si>
  <si>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</si>
  <si>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</si>
  <si>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</si>
  <si>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</si>
  <si>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</si>
  <si>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</si>
  <si>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</si>
  <si>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</si>
  <si>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</si>
  <si>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</si>
  <si>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</si>
  <si>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</si>
  <si>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</si>
  <si>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</si>
  <si>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</si>
  <si>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</si>
  <si>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</si>
  <si>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</si>
  <si>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</si>
  <si>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</si>
  <si>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</si>
  <si>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</si>
  <si>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</si>
  <si>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</si>
  <si>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</si>
  <si>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</si>
  <si>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</si>
  <si>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</si>
  <si>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</si>
  <si>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</si>
  <si>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</si>
  <si>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</si>
  <si>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</si>
  <si>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</si>
  <si>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</si>
  <si>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</si>
  <si>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</si>
  <si>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</si>
  <si>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</si>
  <si>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</si>
  <si>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</si>
  <si>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</si>
  <si>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</si>
  <si>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</si>
  <si>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</si>
  <si>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</si>
  <si>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</si>
  <si>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</si>
  <si>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</si>
  <si>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</si>
  <si>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</si>
  <si>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</si>
  <si>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</si>
  <si>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</si>
  <si>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</si>
  <si>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</si>
  <si>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</si>
  <si>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</si>
  <si>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</si>
  <si>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</si>
  <si>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</si>
  <si>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</si>
  <si>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</si>
  <si>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</si>
  <si>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</si>
  <si>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</si>
  <si>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</si>
  <si>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</si>
  <si>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</si>
  <si>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</si>
  <si>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</si>
  <si>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</si>
  <si>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</si>
  <si>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</si>
  <si>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</si>
  <si>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</si>
  <si>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</si>
  <si>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</si>
  <si>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</si>
  <si>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</si>
  <si>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</si>
  <si>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</si>
  <si>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</si>
  <si>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</si>
  <si>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</si>
  <si>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</si>
  <si>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</si>
  <si>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</si>
  <si>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</si>
  <si>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</si>
  <si>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</si>
  <si>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</si>
  <si>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</si>
  <si>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</si>
  <si>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</si>
  <si>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</si>
  <si>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</si>
  <si>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</si>
  <si>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</si>
  <si>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</si>
  <si>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</si>
  <si>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</si>
  <si>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</si>
  <si>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</si>
  <si>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</si>
  <si>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</si>
  <si>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</si>
  <si>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</si>
  <si>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</si>
  <si>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</si>
  <si>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</si>
  <si>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</si>
  <si>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</si>
  <si>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</si>
  <si>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</si>
  <si>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</si>
  <si>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</si>
  <si>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</si>
  <si>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</si>
  <si>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</si>
  <si>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</si>
  <si>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</si>
  <si>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</si>
  <si>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</si>
  <si>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</si>
  <si>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</si>
  <si>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</si>
  <si>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</si>
  <si>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</si>
  <si>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</si>
  <si>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</si>
  <si>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</si>
  <si>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</si>
  <si>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</si>
  <si>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</si>
  <si>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</si>
  <si>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</si>
  <si>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</si>
  <si>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</si>
  <si>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</si>
  <si>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</si>
  <si>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</si>
  <si>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</si>
  <si>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</si>
  <si>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</si>
  <si>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</si>
  <si>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</si>
  <si>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</si>
  <si>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</si>
  <si>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</si>
  <si>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</si>
  <si>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</si>
  <si>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</si>
  <si>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</si>
  <si>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</si>
  <si>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</si>
  <si>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</si>
  <si>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</si>
  <si>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</si>
  <si>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</si>
  <si>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</si>
  <si>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</si>
  <si>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</si>
  <si>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</si>
  <si>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</si>
  <si>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</si>
  <si>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</si>
  <si>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</si>
  <si>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</si>
  <si>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</si>
  <si>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</si>
  <si>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</si>
  <si>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</si>
  <si>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</si>
  <si>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</si>
  <si>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</si>
  <si>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</si>
  <si>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</si>
  <si>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</si>
  <si>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</si>
  <si>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</si>
  <si>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</si>
  <si>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</si>
  <si>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</si>
  <si>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</si>
  <si>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</si>
  <si>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</si>
  <si>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</si>
  <si>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</si>
  <si>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</si>
  <si>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</si>
  <si>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</si>
  <si>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</si>
  <si>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</si>
  <si>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</si>
  <si>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</si>
  <si>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</si>
  <si>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</si>
  <si>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</si>
  <si>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</si>
  <si>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</si>
  <si>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</si>
  <si>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</si>
  <si>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</si>
  <si>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</si>
  <si>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</si>
  <si>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</si>
  <si>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</si>
  <si>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</si>
  <si>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</si>
  <si>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</si>
  <si>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</si>
  <si>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</si>
  <si>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</si>
  <si>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</si>
  <si>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</si>
  <si>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</si>
  <si>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</si>
  <si>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</si>
  <si>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</si>
  <si>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</si>
  <si>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</si>
  <si>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</si>
  <si>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</si>
  <si>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</si>
  <si>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</si>
  <si>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</si>
  <si>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</si>
  <si>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</si>
  <si>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</si>
  <si>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</si>
  <si>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</si>
  <si>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</si>
  <si>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</si>
  <si>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</si>
  <si>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</si>
  <si>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</si>
  <si>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</si>
  <si>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</si>
  <si>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</si>
  <si>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</si>
  <si>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</si>
  <si>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</si>
  <si>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</si>
  <si>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</si>
  <si>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</si>
  <si>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</si>
  <si>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</si>
  <si>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</si>
  <si>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</si>
  <si>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</si>
  <si>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</si>
  <si>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</si>
  <si>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</si>
  <si>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</si>
  <si>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</si>
  <si>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</si>
  <si>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</si>
  <si>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</si>
  <si>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</si>
  <si>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</si>
  <si>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</si>
  <si>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</si>
  <si>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</si>
  <si>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</si>
  <si>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</si>
  <si>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</si>
  <si>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</si>
  <si>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</si>
  <si>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</si>
  <si>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</si>
  <si>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</si>
  <si>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</si>
  <si>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</si>
  <si>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</si>
  <si>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</si>
  <si>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</si>
  <si>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</si>
  <si>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</si>
  <si>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</si>
  <si>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</si>
  <si>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</si>
  <si>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</si>
  <si>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</si>
  <si>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</si>
  <si>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</si>
  <si>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</si>
  <si>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</si>
  <si>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</si>
  <si>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</si>
  <si>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</si>
  <si>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</si>
  <si>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</si>
  <si>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</si>
  <si>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</si>
  <si>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</si>
  <si>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</si>
  <si>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</si>
  <si>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</si>
  <si>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</si>
  <si>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</si>
  <si>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</si>
  <si>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</si>
  <si>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</si>
  <si>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</si>
  <si>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</si>
  <si>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</si>
  <si>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</si>
  <si>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</si>
  <si>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</si>
  <si>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</si>
  <si>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</si>
  <si>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</si>
  <si>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</si>
  <si>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</si>
  <si>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</si>
  <si>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</si>
  <si>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</si>
  <si>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</si>
  <si>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</si>
  <si>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</si>
  <si>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</si>
  <si>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</si>
  <si>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</si>
  <si>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</si>
  <si>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</si>
  <si>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</si>
  <si>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</si>
  <si>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</si>
  <si>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</si>
  <si>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</si>
  <si>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</si>
  <si>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</si>
  <si>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</si>
  <si>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</si>
  <si>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</si>
  <si>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</si>
  <si>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</si>
  <si>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</si>
  <si>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</si>
  <si>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</si>
  <si>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</si>
  <si>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</si>
  <si>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</si>
  <si>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</si>
  <si>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</si>
  <si>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</si>
  <si>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</si>
  <si>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</si>
  <si>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</si>
  <si>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</si>
  <si>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</si>
  <si>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</si>
  <si>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</si>
  <si>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</si>
  <si>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</si>
  <si>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</si>
  <si>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</si>
  <si>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</si>
  <si>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</si>
  <si>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</si>
  <si>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</si>
  <si>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</si>
  <si>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</si>
  <si>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</si>
  <si>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</si>
  <si>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</si>
  <si>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</si>
  <si>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</si>
  <si>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</si>
  <si>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</si>
  <si>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</si>
  <si>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</si>
  <si>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</si>
  <si>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</si>
  <si>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</si>
  <si>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</si>
  <si>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</si>
  <si>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</si>
  <si>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</si>
  <si>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</si>
  <si>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</si>
  <si>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</si>
  <si>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</si>
  <si>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</si>
  <si>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</si>
  <si>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</si>
  <si>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</si>
  <si>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</si>
  <si>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</si>
  <si>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</si>
  <si>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</si>
  <si>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</si>
  <si>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</si>
  <si>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</si>
  <si>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</si>
  <si>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</si>
  <si>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</si>
  <si>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</si>
  <si>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</si>
  <si>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</si>
  <si>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</si>
  <si>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</si>
  <si>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</si>
  <si>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</si>
  <si>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</si>
  <si>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</si>
  <si>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</si>
  <si>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</si>
  <si>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</si>
  <si>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</si>
  <si>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</si>
  <si>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</si>
  <si>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</si>
  <si>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</si>
  <si>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</si>
  <si>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</si>
  <si>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</si>
  <si>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</si>
  <si>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</si>
  <si>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</si>
  <si>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</si>
  <si>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</si>
  <si>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</si>
  <si>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</si>
  <si>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</si>
  <si>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</si>
  <si>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</si>
  <si>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</si>
  <si>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</si>
  <si>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</si>
  <si>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</si>
  <si>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</si>
  <si>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</si>
  <si>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</si>
  <si>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</si>
  <si>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</si>
  <si>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</si>
  <si>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</si>
  <si>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</si>
  <si>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</si>
  <si>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</si>
  <si>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</si>
  <si>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</si>
  <si>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</si>
  <si>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</si>
  <si>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</si>
  <si>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</si>
  <si>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</si>
  <si>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</si>
  <si>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</si>
  <si>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</si>
  <si>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</si>
  <si>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</si>
  <si>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</si>
  <si>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</si>
  <si>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</si>
  <si>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</si>
  <si>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</si>
  <si>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</si>
  <si>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</si>
  <si>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</si>
  <si>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</si>
  <si>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</si>
  <si>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</si>
  <si>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</si>
  <si>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</si>
  <si>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</si>
  <si>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</si>
  <si>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</si>
  <si>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</si>
  <si>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</si>
  <si>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</si>
  <si>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</si>
  <si>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</si>
  <si>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</si>
  <si>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</si>
  <si>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</si>
  <si>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</si>
  <si>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</si>
  <si>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</si>
  <si>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</si>
  <si>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</si>
  <si>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</si>
  <si>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</si>
  <si>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</si>
  <si>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</si>
  <si>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</si>
  <si>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</si>
  <si>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</si>
  <si>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</si>
  <si>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</si>
  <si>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</si>
  <si>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</si>
  <si>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</si>
  <si>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</si>
  <si>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</si>
  <si>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</si>
  <si>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</si>
  <si>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</si>
  <si>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</si>
  <si>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</si>
  <si>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</si>
  <si>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</si>
  <si>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</si>
  <si>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</si>
  <si>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</si>
  <si>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</si>
  <si>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</si>
  <si>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</si>
  <si>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</si>
  <si>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</si>
  <si>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</si>
  <si>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</si>
  <si>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</si>
  <si>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</si>
  <si>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</si>
  <si>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</si>
  <si>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</si>
  <si>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</si>
  <si>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</si>
  <si>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</si>
  <si>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</si>
  <si>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</si>
  <si>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</si>
  <si>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</si>
  <si>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</si>
  <si>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</si>
  <si>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</si>
  <si>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</si>
  <si>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</si>
  <si>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</si>
  <si>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</si>
  <si>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</si>
  <si>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</si>
  <si>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</si>
  <si>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</si>
  <si>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</si>
  <si>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</si>
  <si>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</si>
  <si>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</si>
  <si>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</si>
  <si>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</si>
  <si>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</si>
  <si>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</si>
  <si>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</si>
  <si>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</si>
  <si>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</si>
  <si>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</si>
  <si>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</si>
  <si>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</si>
  <si>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</si>
  <si>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</si>
  <si>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</si>
  <si>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</si>
  <si>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</si>
  <si>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</si>
  <si>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</si>
  <si>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</si>
  <si>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</si>
  <si>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</si>
  <si>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</si>
  <si>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</si>
  <si>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</si>
  <si>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</si>
  <si>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</si>
  <si>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</si>
  <si>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</si>
  <si>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</si>
  <si>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</si>
  <si>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</si>
  <si>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</si>
  <si>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</si>
  <si>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</si>
  <si>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</si>
  <si>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</si>
  <si>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</si>
  <si>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</si>
  <si>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</si>
  <si>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</si>
  <si>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</si>
  <si>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</si>
  <si>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</si>
  <si>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</si>
  <si>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</si>
  <si>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</si>
  <si>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</si>
  <si>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</si>
  <si>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</si>
  <si>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</si>
  <si>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</si>
  <si>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</si>
  <si>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</si>
  <si>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</si>
  <si>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</si>
  <si>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</si>
  <si>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</si>
  <si>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</si>
  <si>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</si>
  <si>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</si>
  <si>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</si>
  <si>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</si>
  <si>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</si>
  <si>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</si>
  <si>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</si>
  <si>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</si>
  <si>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</si>
  <si>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</si>
  <si>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</si>
  <si>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</si>
  <si>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</si>
  <si>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</si>
  <si>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</si>
  <si>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</si>
  <si>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</si>
  <si>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</si>
  <si>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</si>
  <si>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</si>
  <si>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</si>
  <si>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</si>
  <si>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</si>
  <si>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</si>
  <si>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</si>
  <si>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</si>
  <si>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</si>
  <si>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</si>
  <si>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</si>
  <si>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</si>
  <si>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</si>
  <si>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</si>
  <si>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</si>
  <si>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</si>
  <si>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</si>
  <si>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</si>
  <si>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</si>
  <si>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</si>
  <si>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</si>
  <si>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</si>
  <si>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</si>
  <si>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</si>
  <si>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</si>
  <si>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</si>
  <si>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</si>
  <si>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</si>
  <si>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</si>
  <si>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</si>
  <si>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</si>
  <si>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</si>
  <si>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</si>
  <si>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</si>
  <si>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</si>
  <si>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</si>
  <si>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</si>
  <si>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</si>
  <si>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</si>
  <si>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</si>
  <si>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</si>
  <si>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</si>
  <si>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</si>
  <si>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</si>
  <si>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</si>
  <si>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</si>
  <si>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</si>
  <si>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</si>
  <si>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</si>
  <si>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</si>
  <si>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</si>
  <si>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</si>
  <si>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</si>
  <si>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</si>
  <si>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</si>
  <si>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</si>
  <si>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</si>
  <si>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</si>
  <si>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</si>
  <si>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</si>
  <si>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</si>
  <si>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</si>
  <si>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</si>
  <si>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</si>
  <si>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</si>
  <si>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</si>
  <si>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</si>
  <si>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</si>
  <si>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</si>
  <si>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</si>
  <si>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</si>
  <si>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</si>
  <si>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</si>
  <si>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</si>
  <si>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</si>
  <si>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</si>
  <si>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</si>
  <si>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</si>
  <si>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</si>
  <si>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</si>
  <si>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</si>
  <si>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</si>
  <si>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</si>
  <si>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</si>
  <si>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</si>
  <si>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</si>
  <si>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</si>
  <si>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</si>
  <si>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</si>
  <si>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</si>
  <si>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</si>
  <si>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</si>
  <si>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</si>
  <si>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</si>
  <si>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</si>
  <si>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</si>
  <si>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</si>
  <si>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</si>
  <si>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</si>
  <si>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</si>
  <si>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</si>
  <si>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</si>
  <si>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</si>
  <si>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</si>
  <si>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</si>
  <si>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</si>
  <si>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</si>
  <si>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</si>
  <si>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</si>
  <si>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</si>
  <si>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</si>
  <si>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</si>
  <si>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</si>
  <si>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</si>
  <si>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</si>
  <si>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</si>
  <si>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</si>
  <si>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</si>
  <si>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</si>
  <si>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</si>
  <si>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</si>
  <si>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</si>
  <si>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</si>
  <si>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</si>
  <si>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</si>
  <si>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</si>
  <si>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</si>
  <si>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</si>
  <si>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</si>
  <si>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</si>
  <si>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</si>
  <si>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</si>
  <si>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</si>
  <si>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</si>
  <si>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</si>
  <si>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</si>
  <si>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</si>
  <si>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</si>
  <si>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</si>
  <si>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</si>
  <si>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</si>
  <si>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</si>
  <si>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</si>
  <si>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</si>
  <si>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</si>
  <si>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</si>
  <si>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</si>
  <si>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</si>
  <si>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</si>
  <si>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</si>
  <si>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</si>
  <si>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</si>
  <si>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</si>
  <si>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</si>
  <si>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</si>
  <si>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</si>
  <si>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</si>
  <si>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</si>
  <si>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</si>
  <si>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</si>
  <si>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</si>
  <si>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</si>
  <si>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</si>
  <si>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</si>
  <si>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</si>
  <si>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</si>
  <si>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</si>
  <si>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</si>
  <si>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</si>
  <si>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</si>
  <si>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</si>
  <si>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</si>
  <si>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</si>
  <si>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</si>
  <si>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</si>
  <si>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</si>
  <si>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</si>
  <si>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</si>
  <si>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</si>
  <si>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</si>
  <si>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</si>
  <si>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</si>
  <si>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</si>
  <si>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</si>
  <si>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</si>
  <si>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</si>
  <si>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</si>
  <si>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</si>
  <si>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</si>
  <si>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</si>
  <si>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</si>
  <si>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</si>
  <si>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</si>
  <si>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</si>
  <si>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</si>
  <si>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</si>
  <si>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</si>
  <si>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</si>
  <si>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</si>
  <si>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</si>
  <si>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</si>
  <si>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</si>
  <si>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</si>
  <si>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</si>
  <si>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</si>
  <si>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</si>
  <si>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</si>
  <si>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</si>
  <si>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</si>
  <si>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</si>
  <si>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</si>
  <si>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</si>
  <si>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</si>
  <si>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</si>
  <si>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</si>
  <si>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</si>
  <si>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</si>
  <si>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</si>
  <si>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</si>
  <si>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</si>
  <si>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</si>
  <si>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</si>
  <si>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</si>
  <si>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</si>
  <si>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</si>
  <si>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</si>
  <si>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</si>
  <si>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</si>
  <si>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</si>
  <si>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</si>
  <si>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</si>
  <si>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</si>
  <si>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</si>
  <si>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</si>
  <si>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</si>
  <si>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</si>
  <si>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</si>
  <si>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</si>
  <si>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</si>
  <si>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</si>
  <si>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</si>
  <si>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</si>
  <si>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</si>
  <si>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</si>
  <si>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</si>
  <si>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</si>
  <si>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</si>
  <si>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</si>
  <si>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</si>
  <si>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</si>
  <si>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</si>
  <si>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</si>
  <si>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</si>
  <si>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</si>
  <si>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</si>
  <si>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</si>
  <si>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</si>
  <si>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</si>
  <si>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</si>
  <si>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</si>
  <si>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</si>
  <si>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</si>
  <si>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</si>
  <si>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</si>
  <si>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</si>
  <si>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</si>
  <si>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</si>
  <si>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</si>
  <si>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</si>
  <si>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</si>
  <si>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</si>
  <si>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</si>
  <si>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</si>
  <si>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</si>
  <si>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</si>
  <si>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</si>
  <si>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</si>
  <si>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</si>
  <si>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</si>
  <si>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</si>
  <si>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</si>
  <si>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</si>
  <si>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</si>
  <si>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</si>
  <si>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</si>
  <si>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</si>
  <si>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</si>
  <si>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</si>
  <si>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</si>
  <si>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</si>
  <si>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</si>
  <si>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</si>
  <si>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</si>
  <si>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</si>
  <si>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</si>
  <si>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</si>
  <si>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</si>
  <si>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</si>
  <si>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</si>
  <si>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</si>
  <si>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</si>
  <si>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</si>
  <si>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</si>
  <si>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</si>
  <si>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</si>
  <si>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</si>
  <si>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</si>
  <si>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</si>
  <si>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</si>
  <si>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</si>
  <si>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</si>
  <si>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</si>
  <si>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</si>
  <si>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</si>
  <si>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</si>
  <si>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</si>
  <si>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</si>
  <si>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</si>
  <si>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</si>
  <si>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</si>
  <si>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</si>
  <si>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</si>
  <si>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</si>
  <si>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</si>
  <si>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</si>
  <si>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</si>
  <si>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</si>
  <si>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</si>
  <si>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</si>
  <si>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</si>
  <si>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</si>
  <si>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</si>
  <si>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</si>
  <si>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</si>
  <si>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</si>
  <si>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</si>
  <si>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</si>
  <si>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</si>
  <si>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</si>
  <si>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</si>
  <si>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</si>
  <si>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</si>
  <si>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</si>
  <si>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</si>
  <si>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</si>
  <si>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</si>
  <si>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</si>
  <si>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</si>
  <si>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</si>
  <si>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</si>
  <si>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</si>
  <si>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</si>
  <si>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</si>
  <si>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</si>
  <si>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</si>
  <si>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</si>
  <si>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</si>
  <si>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</si>
  <si>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</si>
  <si>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</si>
  <si>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</si>
  <si>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</si>
  <si>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</si>
  <si>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</si>
  <si>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</si>
  <si>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</si>
  <si>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</si>
  <si>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</si>
  <si>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</si>
  <si>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</si>
  <si>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</si>
  <si>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</si>
  <si>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</si>
  <si>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</si>
  <si>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</si>
  <si>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</si>
  <si>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</si>
  <si>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</si>
  <si>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</si>
  <si>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</si>
  <si>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</si>
  <si>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</si>
  <si>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</si>
  <si>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</si>
  <si>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</si>
  <si>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</si>
  <si>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</si>
  <si>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</si>
  <si>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</si>
  <si>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</si>
  <si>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</si>
  <si>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</si>
  <si>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</si>
  <si>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</si>
  <si>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</si>
  <si>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</si>
  <si>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</si>
  <si>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</si>
  <si>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</si>
  <si>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</si>
  <si>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</si>
  <si>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</si>
  <si>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</si>
  <si>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</si>
  <si>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</si>
  <si>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</si>
  <si>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</si>
  <si>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</si>
  <si>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</si>
  <si>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</si>
  <si>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</si>
  <si>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</si>
  <si>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</si>
  <si>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</si>
  <si>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</si>
  <si>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</si>
  <si>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</si>
  <si>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</si>
  <si>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</si>
  <si>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</si>
  <si>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</si>
  <si>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</si>
  <si>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</si>
  <si>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</si>
  <si>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</si>
  <si>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</si>
  <si>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</si>
  <si>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</si>
  <si>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</si>
  <si>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</si>
  <si>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</si>
  <si>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</si>
  <si>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</si>
  <si>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</si>
  <si>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</si>
  <si>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</si>
  <si>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</si>
  <si>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</si>
  <si>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</si>
  <si>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</si>
  <si>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</si>
  <si>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</si>
  <si>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</si>
  <si>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</si>
  <si>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</si>
  <si>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</si>
  <si>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</si>
  <si>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</si>
  <si>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</si>
  <si>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</si>
  <si>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</si>
  <si>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</si>
  <si>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</si>
  <si>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</si>
  <si>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</si>
  <si>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</si>
  <si>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</si>
  <si>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</si>
  <si>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</si>
  <si>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</si>
  <si>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</si>
  <si>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</si>
  <si>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</si>
  <si>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</si>
  <si>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</si>
  <si>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</si>
  <si>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</si>
  <si>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</si>
  <si>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</si>
  <si>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</si>
  <si>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</si>
  <si>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</si>
  <si>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</si>
  <si>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</si>
  <si>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</si>
  <si>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</si>
  <si>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</si>
  <si>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</si>
  <si>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</si>
  <si>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</si>
  <si>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</si>
  <si>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</si>
  <si>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</si>
  <si>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</si>
  <si>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</si>
  <si>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</si>
  <si>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</si>
  <si>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</si>
  <si>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</si>
  <si>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</si>
  <si>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</si>
  <si>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</si>
  <si>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</si>
  <si>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</si>
  <si>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</si>
  <si>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</si>
  <si>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</si>
  <si>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</si>
  <si>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</si>
  <si>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</si>
  <si>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</si>
  <si>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</si>
  <si>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</si>
  <si>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</si>
  <si>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</si>
  <si>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</si>
  <si>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</si>
  <si>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</si>
  <si>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</si>
  <si>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</si>
  <si>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</si>
  <si>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</si>
  <si>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</si>
  <si>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</si>
  <si>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</si>
  <si>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</si>
  <si>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</si>
  <si>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</si>
  <si>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</si>
  <si>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</si>
  <si>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</si>
  <si>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</si>
  <si>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</si>
  <si>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</si>
  <si>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</si>
  <si>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</si>
  <si>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</si>
  <si>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</si>
  <si>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</si>
  <si>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</si>
  <si>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</si>
  <si>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</si>
  <si>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</si>
  <si>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</si>
  <si>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</si>
  <si>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</si>
  <si>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</si>
  <si>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</si>
  <si>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</si>
  <si>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</si>
  <si>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</si>
  <si>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</si>
  <si>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</si>
  <si>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</si>
  <si>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</si>
  <si>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</si>
  <si>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</si>
  <si>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</si>
  <si>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</si>
  <si>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</si>
  <si>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</si>
  <si>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</si>
  <si>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</si>
  <si>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</si>
  <si>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</si>
  <si>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</si>
  <si>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</si>
  <si>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</si>
  <si>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</si>
  <si>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</si>
  <si>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</si>
  <si>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</si>
  <si>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</si>
  <si>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</si>
  <si>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</si>
  <si>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</si>
  <si>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</si>
  <si>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</si>
  <si>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</si>
  <si>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</si>
  <si>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</si>
  <si>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</si>
  <si>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</si>
  <si>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</si>
  <si>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</si>
  <si>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</si>
  <si>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</si>
  <si>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</si>
  <si>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</si>
  <si>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</si>
  <si>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</si>
  <si>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</si>
  <si>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</si>
  <si>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</si>
  <si>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</si>
  <si>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</si>
  <si>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</si>
  <si>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</si>
  <si>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</si>
  <si>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</si>
  <si>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</si>
  <si>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</si>
  <si>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</si>
  <si>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</si>
  <si>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</si>
  <si>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</si>
  <si>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</si>
  <si>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</si>
  <si>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</si>
  <si>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</si>
  <si>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</si>
  <si>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</si>
  <si>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</si>
  <si>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</si>
  <si>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</si>
  <si>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</si>
  <si>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</si>
  <si>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</si>
  <si>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</si>
  <si>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</si>
  <si>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</si>
  <si>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</si>
  <si>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</si>
  <si>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</si>
  <si>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</si>
  <si>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</si>
  <si>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</si>
  <si>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</si>
  <si>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</si>
  <si>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</si>
  <si>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</si>
  <si>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</si>
  <si>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</si>
  <si>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</si>
  <si>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</si>
  <si>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</si>
  <si>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</si>
  <si>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</si>
  <si>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</si>
  <si>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</si>
  <si>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</si>
  <si>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</si>
  <si>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</si>
  <si>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</si>
  <si>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</si>
  <si>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</si>
  <si>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</si>
  <si>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</si>
  <si>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</si>
  <si>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</si>
  <si>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</si>
  <si>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</si>
  <si>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</si>
  <si>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</si>
  <si>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</si>
  <si>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</si>
  <si>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</si>
  <si>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</si>
  <si>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</si>
  <si>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</si>
  <si>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</si>
  <si>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</si>
  <si>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</si>
  <si>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</si>
  <si>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</si>
  <si>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</si>
  <si>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</si>
  <si>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</si>
  <si>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</si>
  <si>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</si>
  <si>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</si>
  <si>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</si>
  <si>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</si>
  <si>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</si>
  <si>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</si>
  <si>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</si>
  <si>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</si>
  <si>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</si>
  <si>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</si>
  <si>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</si>
  <si>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</si>
  <si>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</si>
  <si>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</si>
  <si>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</si>
  <si>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</si>
  <si>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</si>
  <si>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</si>
  <si>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</si>
  <si>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</si>
  <si>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</si>
  <si>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</si>
  <si>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</si>
  <si>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</si>
  <si>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</si>
  <si>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</si>
  <si>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</si>
  <si>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</si>
  <si>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</si>
  <si>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</si>
  <si>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</si>
  <si>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</si>
  <si>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</si>
  <si>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</si>
  <si>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</si>
  <si>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</si>
  <si>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</si>
  <si>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</si>
  <si>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</si>
  <si>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</si>
  <si>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</si>
  <si>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</si>
  <si>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</si>
  <si>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</si>
  <si>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</si>
  <si>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</si>
  <si>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</si>
  <si>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</si>
  <si>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</si>
  <si>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</si>
  <si>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</si>
  <si>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</si>
  <si>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</si>
  <si>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</si>
  <si>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</si>
  <si>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</si>
  <si>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</si>
  <si>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</si>
  <si>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</si>
  <si>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</si>
  <si>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</si>
  <si>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</si>
  <si>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</si>
  <si>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</si>
  <si>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</si>
  <si>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</si>
  <si>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</si>
  <si>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</si>
  <si>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</si>
  <si>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</si>
  <si>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</si>
  <si>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</si>
  <si>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</si>
  <si>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</si>
  <si>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</si>
  <si>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</si>
  <si>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</si>
  <si>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</si>
  <si>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</si>
  <si>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</si>
  <si>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</si>
  <si>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</si>
  <si>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</si>
  <si>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</si>
  <si>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</si>
  <si>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</si>
  <si>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</si>
  <si>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</si>
  <si>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</si>
  <si>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</si>
  <si>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</si>
  <si>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</si>
  <si>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</si>
  <si>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</si>
  <si>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</si>
  <si>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</si>
  <si>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</si>
  <si>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</si>
  <si>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</si>
  <si>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</si>
  <si>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</si>
  <si>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</si>
  <si>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</si>
  <si>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</si>
  <si>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</si>
  <si>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</si>
  <si>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</si>
  <si>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</si>
  <si>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</si>
  <si>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</si>
  <si>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</si>
  <si>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</si>
  <si>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</si>
  <si>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</si>
  <si>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</si>
  <si>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</si>
  <si>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</si>
  <si>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</si>
  <si>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</si>
  <si>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</si>
  <si>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</si>
  <si>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</si>
  <si>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</si>
  <si>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</si>
  <si>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</si>
  <si>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</si>
  <si>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</si>
  <si>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</si>
  <si>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</si>
  <si>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</si>
  <si>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</si>
  <si>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</si>
  <si>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</si>
  <si>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</si>
  <si>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</si>
  <si>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</si>
  <si>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</si>
  <si>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</si>
  <si>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</si>
  <si>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</si>
  <si>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</si>
  <si>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</si>
  <si>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</si>
  <si>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</si>
  <si>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</si>
  <si>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</si>
  <si>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</si>
  <si>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</si>
  <si>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</si>
  <si>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</si>
  <si>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</si>
  <si>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</si>
  <si>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</si>
  <si>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</si>
  <si>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</si>
  <si>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</si>
  <si>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</si>
  <si>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</si>
  <si>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</si>
  <si>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</si>
  <si>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</si>
  <si>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</si>
  <si>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</si>
  <si>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</si>
  <si>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</si>
  <si>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</si>
  <si>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</si>
  <si>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</si>
  <si>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</si>
  <si>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</si>
  <si>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</si>
  <si>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</si>
  <si>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</si>
  <si>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</si>
  <si>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</si>
  <si>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</si>
  <si>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</si>
  <si>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</si>
  <si>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</si>
  <si>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</si>
  <si>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</si>
  <si>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</si>
  <si>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</si>
  <si>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</si>
  <si>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</si>
  <si>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</si>
  <si>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</si>
  <si>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</si>
  <si>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</si>
  <si>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</si>
  <si>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</si>
  <si>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</si>
  <si>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</si>
  <si>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</si>
  <si>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</si>
  <si>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</si>
  <si>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</si>
  <si>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</si>
  <si>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</si>
  <si>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</si>
  <si>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</si>
  <si>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</si>
  <si>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</si>
  <si>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</si>
  <si>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</si>
  <si>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</si>
  <si>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</si>
  <si>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</si>
  <si>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</si>
  <si>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</si>
  <si>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</si>
  <si>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</si>
  <si>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</si>
  <si>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</si>
  <si>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</si>
  <si>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</si>
  <si>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</si>
  <si>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</si>
  <si>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</si>
  <si>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</si>
  <si>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</si>
  <si>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</si>
  <si>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</si>
  <si>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</si>
  <si>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</si>
  <si>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</si>
  <si>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</si>
  <si>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</si>
  <si>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</si>
  <si>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</si>
  <si>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</si>
  <si>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</si>
  <si>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</si>
  <si>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</si>
  <si>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</si>
  <si>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</si>
  <si>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</si>
  <si>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</si>
  <si>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</si>
  <si>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</si>
  <si>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</si>
  <si>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</si>
  <si>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</si>
  <si>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</si>
  <si>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</si>
  <si>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</si>
  <si>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</si>
  <si>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</si>
  <si>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</si>
  <si>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</si>
  <si>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</si>
  <si>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</si>
  <si>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</si>
  <si>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</si>
  <si>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</si>
  <si>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</si>
  <si>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</si>
  <si>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</si>
  <si>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</si>
  <si>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</si>
  <si>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</si>
  <si>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</si>
  <si>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</si>
  <si>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</si>
  <si>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</si>
  <si>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</si>
  <si>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</si>
  <si>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</si>
  <si>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</si>
  <si>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</si>
  <si>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</si>
  <si>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</si>
  <si>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</si>
  <si>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</si>
  <si>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</si>
  <si>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</si>
  <si>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</si>
  <si>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</si>
  <si>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</si>
  <si>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</si>
  <si>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</si>
  <si>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</si>
  <si>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</si>
  <si>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</si>
  <si>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</si>
  <si>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</si>
  <si>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</si>
  <si>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</si>
  <si>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</si>
  <si>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</si>
  <si>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</si>
  <si>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</si>
  <si>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</si>
  <si>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</si>
  <si>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</si>
  <si>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</si>
  <si>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</si>
  <si>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</si>
  <si>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</si>
  <si>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</si>
  <si>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</si>
  <si>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</si>
  <si>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</si>
  <si>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</si>
  <si>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</si>
  <si>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</si>
  <si>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</si>
  <si>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</si>
  <si>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</si>
  <si>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</si>
  <si>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</si>
  <si>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</si>
  <si>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</si>
  <si>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</si>
  <si>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</si>
  <si>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</si>
  <si>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</si>
  <si>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</si>
  <si>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</si>
  <si>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</si>
  <si>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</si>
  <si>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</si>
  <si>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</si>
  <si>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</si>
  <si>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</si>
  <si>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</si>
  <si>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</si>
  <si>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</si>
  <si>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</si>
  <si>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</si>
  <si>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</si>
  <si>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</si>
  <si>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</si>
  <si>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</si>
  <si>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</si>
  <si>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</si>
  <si>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</si>
  <si>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</si>
  <si>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</si>
  <si>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</si>
  <si>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</si>
  <si>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</si>
  <si>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</si>
  <si>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</si>
  <si>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</si>
  <si>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</si>
  <si>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</si>
  <si>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</si>
  <si>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</si>
  <si>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</si>
  <si>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</si>
  <si>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</si>
  <si>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</si>
  <si>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</si>
  <si>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</si>
  <si>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</si>
  <si>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</si>
  <si>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</si>
  <si>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</si>
  <si>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</si>
  <si>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</si>
  <si>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</si>
  <si>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</si>
  <si>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</si>
  <si>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</si>
  <si>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</si>
  <si>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</si>
  <si>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</si>
  <si>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</si>
  <si>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</si>
  <si>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</si>
  <si>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</si>
  <si>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</si>
  <si>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</si>
  <si>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</si>
  <si>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</si>
  <si>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</si>
  <si>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</si>
  <si>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</si>
  <si>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</si>
  <si>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</si>
  <si>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</si>
  <si>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</si>
  <si>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</si>
  <si>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</si>
  <si>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</si>
  <si>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</si>
  <si>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</si>
  <si>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</si>
  <si>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</si>
  <si>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</si>
  <si>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</si>
  <si>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</si>
  <si>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</si>
  <si>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</si>
  <si>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</si>
  <si>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</si>
  <si>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</si>
  <si>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</si>
  <si>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</si>
  <si>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</si>
  <si>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</si>
  <si>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</si>
  <si>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</si>
  <si>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</si>
  <si>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</si>
  <si>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</si>
  <si>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</si>
  <si>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</si>
  <si>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</si>
  <si>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</si>
  <si>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</si>
  <si>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</si>
  <si>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</si>
  <si>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</si>
  <si>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</si>
  <si>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</si>
  <si>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</si>
  <si>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</si>
  <si>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</si>
  <si>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</si>
  <si>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</si>
  <si>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</si>
  <si>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</si>
  <si>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</si>
  <si>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</si>
  <si>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</si>
  <si>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</si>
  <si>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</si>
  <si>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</si>
  <si>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</si>
  <si>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</si>
  <si>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</si>
  <si>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</si>
  <si>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</si>
  <si>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</si>
  <si>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</si>
  <si>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</si>
  <si>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</si>
  <si>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</si>
  <si>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</si>
  <si>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</si>
  <si>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</si>
  <si>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</si>
  <si>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</si>
  <si>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</si>
  <si>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</si>
  <si>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</si>
  <si>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</si>
  <si>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</si>
  <si>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</si>
  <si>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</si>
  <si>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</si>
  <si>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</si>
  <si>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</si>
  <si>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</si>
  <si>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</si>
  <si>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</si>
  <si>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</si>
  <si>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</si>
  <si>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</si>
  <si>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</si>
  <si>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</si>
  <si>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</si>
  <si>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</si>
  <si>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</si>
  <si>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</si>
  <si>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</si>
  <si>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</si>
  <si>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</si>
  <si>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</si>
  <si>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</si>
  <si>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</si>
  <si>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</si>
  <si>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</si>
  <si>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</si>
  <si>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</si>
  <si>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</si>
  <si>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</si>
  <si>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</si>
  <si>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</si>
  <si>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</si>
  <si>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</si>
  <si>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</si>
  <si>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</si>
  <si>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</si>
  <si>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</si>
  <si>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</si>
  <si>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</si>
  <si>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</si>
  <si>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</si>
  <si>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</si>
  <si>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</si>
  <si>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</si>
  <si>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</si>
  <si>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</si>
  <si>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</si>
  <si>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</si>
  <si>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</si>
  <si>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</si>
  <si>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</si>
  <si>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</si>
  <si>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</si>
  <si>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</si>
  <si>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</si>
  <si>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</si>
  <si>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</si>
  <si>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</si>
  <si>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</si>
  <si>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</si>
  <si>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</si>
  <si>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</si>
  <si>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</si>
  <si>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</si>
  <si>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</si>
  <si>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</si>
  <si>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</si>
  <si>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</si>
  <si>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</si>
  <si>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</si>
  <si>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</si>
  <si>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</si>
  <si>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</si>
  <si>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</si>
  <si>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</si>
  <si>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</si>
  <si>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</si>
  <si>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</si>
  <si>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</si>
  <si>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</si>
  <si>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</si>
  <si>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</si>
  <si>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</si>
  <si>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</si>
  <si>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</si>
  <si>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</si>
  <si>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</si>
  <si>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</si>
  <si>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</si>
  <si>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</si>
  <si>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</si>
  <si>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</si>
  <si>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</si>
  <si>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</si>
  <si>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</si>
  <si>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</si>
  <si>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</si>
  <si>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</si>
  <si>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</si>
  <si>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</si>
  <si>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</si>
  <si>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</si>
  <si>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</si>
  <si>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</si>
  <si>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</si>
  <si>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</si>
  <si>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</si>
  <si>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</si>
  <si>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</si>
  <si>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</si>
  <si>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</si>
  <si>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</si>
  <si>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</si>
  <si>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</si>
  <si>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</si>
  <si>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</si>
  <si>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</si>
  <si>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</si>
  <si>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</si>
  <si>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</si>
  <si>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</si>
  <si>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</si>
  <si>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</si>
  <si>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</si>
  <si>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</si>
  <si>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</si>
  <si>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</si>
  <si>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</si>
  <si>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</si>
  <si>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</si>
  <si>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</si>
  <si>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</si>
  <si>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</si>
  <si>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</si>
  <si>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</si>
  <si>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</si>
  <si>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</si>
  <si>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</si>
  <si>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</si>
  <si>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</si>
  <si>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</si>
  <si>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</si>
  <si>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</si>
  <si>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</si>
  <si>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</si>
  <si>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</si>
  <si>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</si>
  <si>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</si>
  <si>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</si>
  <si>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</si>
  <si>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</si>
  <si>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</si>
  <si>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</si>
  <si>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</si>
  <si>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</si>
  <si>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</si>
  <si>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</si>
  <si>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</si>
  <si>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</si>
  <si>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</si>
  <si>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</si>
  <si>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</si>
  <si>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</si>
  <si>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</si>
  <si>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</si>
  <si>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</si>
  <si>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</si>
  <si>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</si>
  <si>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</si>
  <si>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</si>
  <si>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</si>
  <si>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</si>
  <si>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</si>
  <si>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</si>
  <si>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</si>
  <si>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</si>
  <si>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</si>
  <si>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</si>
  <si>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</si>
  <si>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</si>
  <si>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</si>
  <si>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</si>
  <si>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</si>
  <si>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</si>
  <si>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</si>
  <si>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</si>
  <si>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</si>
  <si>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</si>
  <si>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</si>
  <si>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</si>
  <si>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</si>
  <si>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</si>
  <si>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</si>
  <si>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</si>
  <si>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</si>
  <si>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</si>
  <si>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</si>
  <si>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</si>
  <si>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</si>
  <si>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</si>
  <si>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</si>
  <si>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</si>
  <si>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</si>
  <si>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</si>
  <si>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</si>
  <si>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</si>
  <si>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</si>
  <si>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</si>
  <si>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</si>
  <si>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</si>
  <si>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</si>
  <si>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</si>
  <si>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</si>
  <si>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</si>
  <si>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</si>
  <si>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</si>
  <si>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</si>
  <si>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</si>
  <si>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</si>
  <si>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</si>
  <si>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</si>
  <si>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</si>
  <si>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</si>
  <si>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</si>
  <si>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</si>
  <si>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</si>
  <si>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</si>
  <si>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</si>
  <si>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</si>
  <si>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</si>
  <si>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</si>
  <si>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</si>
  <si>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</si>
  <si>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</si>
  <si>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</si>
  <si>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</si>
  <si>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</si>
  <si>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</si>
  <si>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</si>
  <si>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</si>
  <si>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</si>
  <si>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</si>
  <si>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</si>
  <si>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</si>
  <si>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</si>
  <si>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</si>
  <si>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</si>
  <si>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</si>
  <si>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</si>
  <si>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</si>
  <si>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</si>
  <si>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</si>
  <si>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</si>
  <si>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</si>
  <si>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</si>
  <si>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</si>
  <si>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</si>
  <si>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</si>
  <si>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</si>
  <si>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</si>
  <si>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</si>
  <si>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</si>
  <si>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</si>
  <si>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</si>
  <si>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</si>
  <si>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</si>
  <si>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</si>
  <si>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</si>
  <si>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</si>
  <si>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</si>
  <si>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</si>
  <si>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</si>
  <si>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</si>
  <si>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</si>
  <si>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</si>
  <si>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</si>
  <si>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</si>
  <si>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</si>
  <si>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</si>
  <si>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</si>
  <si>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</si>
  <si>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</si>
  <si>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</si>
  <si>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</si>
  <si>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</si>
  <si>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</si>
  <si>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</si>
  <si>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</si>
  <si>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</si>
  <si>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</si>
  <si>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</si>
  <si>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</si>
  <si>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</si>
  <si>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</si>
  <si>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</si>
  <si>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</si>
  <si>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</si>
  <si>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</si>
  <si>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</si>
  <si>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</si>
  <si>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</si>
  <si>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</si>
  <si>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</si>
  <si>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</si>
  <si>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</si>
  <si>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</si>
  <si>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</si>
  <si>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</si>
  <si>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</si>
  <si>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</si>
  <si>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</si>
  <si>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</si>
  <si>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</si>
  <si>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</si>
  <si>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</si>
  <si>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</si>
  <si>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</si>
  <si>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</si>
  <si>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</si>
  <si>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</si>
  <si>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</si>
  <si>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</si>
  <si>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</si>
  <si>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</si>
  <si>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</si>
  <si>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</si>
  <si>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</si>
  <si>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</si>
  <si>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</si>
  <si>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</si>
  <si>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</si>
  <si>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</si>
  <si>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</si>
  <si>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</si>
  <si>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</si>
  <si>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</si>
  <si>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</si>
  <si>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</si>
  <si>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</si>
  <si>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</si>
  <si>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</si>
  <si>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</si>
  <si>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</si>
  <si>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</si>
  <si>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</si>
  <si>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</si>
  <si>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</si>
  <si>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</si>
  <si>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</si>
  <si>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</si>
  <si>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</si>
  <si>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</si>
  <si>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</si>
  <si>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</si>
  <si>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</si>
  <si>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</si>
  <si>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</si>
  <si>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</si>
  <si>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</si>
  <si>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</si>
  <si>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</si>
  <si>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</si>
  <si>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</si>
  <si>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</si>
  <si>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</si>
  <si>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</si>
  <si>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</si>
  <si>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</si>
  <si>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</si>
  <si>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</si>
  <si>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</si>
  <si>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</si>
  <si>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</si>
  <si>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</si>
  <si>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</si>
  <si>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</si>
  <si>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</si>
  <si>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</si>
  <si>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</si>
  <si>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</si>
  <si>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</si>
  <si>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</si>
  <si>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</si>
  <si>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</si>
  <si>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</si>
  <si>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</si>
  <si>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</si>
  <si>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</si>
  <si>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</si>
  <si>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</si>
  <si>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</si>
  <si>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</si>
  <si>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</si>
  <si>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</si>
  <si>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</si>
  <si>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</si>
  <si>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</si>
  <si>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</si>
  <si>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</si>
  <si>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</si>
  <si>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</si>
  <si>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</si>
  <si>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</si>
  <si>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</si>
  <si>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</si>
  <si>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</si>
  <si>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</si>
  <si>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</si>
  <si>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</si>
  <si>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</si>
  <si>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</si>
  <si>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</si>
  <si>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</si>
  <si>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</si>
  <si>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</si>
  <si>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</si>
  <si>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</si>
  <si>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</si>
  <si>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</si>
  <si>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</si>
  <si>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</si>
  <si>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</si>
  <si>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</si>
  <si>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</si>
  <si>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</si>
  <si>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</si>
  <si>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</si>
  <si>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</si>
  <si>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</si>
  <si>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</si>
  <si>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</si>
  <si>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</si>
  <si>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</si>
  <si>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</si>
  <si>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</si>
  <si>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</si>
  <si>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</si>
  <si>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</si>
  <si>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</si>
  <si>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</si>
  <si>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</si>
  <si>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</si>
  <si>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</si>
  <si>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</si>
  <si>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</si>
  <si>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</si>
  <si>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</si>
  <si>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</si>
  <si>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</si>
  <si>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</si>
  <si>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</si>
  <si>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</si>
  <si>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</si>
  <si>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</si>
  <si>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</si>
  <si>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</si>
  <si>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</si>
  <si>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</si>
  <si>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</si>
  <si>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</si>
  <si>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</si>
  <si>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</si>
  <si>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</si>
  <si>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</si>
  <si>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</si>
  <si>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</si>
  <si>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</si>
  <si>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</si>
  <si>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</si>
  <si>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</si>
  <si>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</si>
  <si>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</si>
  <si>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</si>
  <si>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</si>
  <si>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</si>
  <si>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</si>
  <si>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</si>
  <si>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</si>
  <si>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</si>
  <si>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</si>
  <si>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</si>
  <si>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</si>
  <si>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</si>
  <si>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</si>
  <si>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</si>
  <si>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</si>
  <si>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</si>
  <si>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</si>
  <si>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</si>
  <si>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</si>
  <si>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</si>
  <si>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</si>
  <si>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</si>
  <si>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</si>
  <si>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</si>
  <si>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</si>
  <si>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</si>
  <si>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</si>
  <si>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</si>
  <si>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</si>
  <si>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</si>
  <si>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</si>
  <si>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</si>
  <si>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</si>
  <si>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</si>
  <si>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</si>
  <si>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</si>
  <si>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</si>
  <si>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</si>
  <si>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</si>
  <si>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</si>
  <si>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</si>
  <si>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</si>
  <si>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</si>
  <si>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</si>
  <si>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</si>
  <si>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</si>
  <si>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</si>
  <si>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</si>
  <si>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</si>
  <si>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</si>
  <si>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</si>
  <si>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</si>
  <si>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</si>
  <si>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</si>
  <si>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</si>
  <si>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</si>
  <si>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</si>
  <si>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</si>
  <si>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</si>
  <si>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</si>
  <si>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</si>
  <si>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</si>
  <si>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</si>
  <si>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</si>
  <si>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</si>
  <si>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</si>
  <si>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</si>
  <si>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</si>
  <si>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</si>
  <si>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</si>
  <si>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</si>
  <si>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</si>
  <si>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</si>
  <si>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</si>
  <si>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</si>
  <si>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</si>
  <si>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</si>
  <si>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</si>
  <si>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</si>
  <si>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</si>
  <si>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</si>
  <si>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</si>
  <si>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</si>
  <si>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</si>
  <si>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</si>
  <si>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</si>
  <si>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</si>
  <si>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</si>
  <si>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</si>
  <si>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</si>
  <si>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</si>
  <si>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</si>
  <si>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</si>
  <si>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</si>
  <si>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</si>
  <si>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</si>
  <si>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</si>
  <si>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</si>
  <si>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</si>
  <si>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</si>
  <si>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</si>
  <si>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</si>
  <si>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</si>
  <si>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</si>
  <si>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</si>
  <si>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</si>
  <si>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</si>
  <si>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</si>
  <si>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</si>
  <si>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</si>
  <si>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</si>
  <si>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</si>
  <si>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</si>
  <si>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</si>
  <si>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</si>
  <si>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</si>
  <si>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</si>
  <si>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</si>
  <si>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</si>
  <si>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</si>
  <si>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</si>
  <si>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</si>
  <si>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</si>
  <si>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</si>
  <si>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</si>
  <si>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</si>
  <si>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</si>
  <si>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</si>
  <si>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</si>
  <si>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</si>
  <si>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</si>
  <si>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</si>
  <si>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</si>
  <si>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</si>
  <si>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</si>
  <si>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</si>
  <si>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</si>
  <si>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</si>
  <si>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</si>
  <si>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</si>
  <si>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</si>
  <si>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</si>
  <si>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</si>
  <si>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</si>
  <si>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</si>
  <si>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</si>
  <si>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</si>
  <si>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</si>
  <si>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</si>
  <si>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</si>
  <si>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</si>
  <si>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</si>
  <si>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</si>
  <si>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</si>
  <si>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</si>
  <si>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</si>
  <si>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</si>
  <si>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</si>
  <si>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</si>
  <si>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</si>
  <si>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</si>
  <si>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</si>
  <si>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</si>
  <si>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</si>
  <si>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</si>
  <si>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</si>
  <si>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</si>
  <si>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</si>
  <si>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</si>
  <si>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</si>
  <si>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</si>
  <si>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</si>
  <si>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</si>
  <si>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</si>
  <si>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</si>
  <si>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</si>
  <si>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</si>
  <si>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</si>
  <si>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</si>
  <si>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</si>
  <si>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</si>
  <si>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</si>
  <si>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</si>
  <si>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</si>
  <si>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</si>
  <si>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</si>
  <si>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</si>
  <si>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</si>
  <si>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</si>
  <si>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</si>
  <si>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</si>
  <si>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</si>
  <si>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</si>
  <si>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</si>
  <si>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</si>
  <si>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</si>
  <si>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</si>
  <si>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</si>
  <si>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</si>
  <si>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</si>
  <si>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</si>
  <si>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</si>
  <si>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</si>
  <si>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</si>
  <si>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</si>
  <si>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</si>
  <si>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</si>
  <si>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</si>
  <si>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</si>
  <si>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</si>
  <si>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</si>
  <si>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</si>
  <si>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</si>
  <si>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</si>
  <si>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</si>
  <si>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</si>
  <si>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</si>
  <si>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</si>
  <si>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</si>
  <si>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</si>
  <si>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</si>
  <si>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</si>
  <si>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</si>
  <si>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</si>
  <si>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</si>
  <si>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</si>
  <si>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</si>
  <si>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</si>
  <si>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</si>
  <si>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</si>
  <si>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</si>
  <si>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</si>
  <si>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</si>
  <si>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</si>
  <si>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</si>
  <si>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</si>
  <si>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</si>
  <si>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</si>
  <si>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</si>
  <si>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</si>
  <si>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</si>
  <si>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</si>
  <si>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</si>
  <si>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</si>
  <si>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</si>
  <si>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</si>
  <si>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</si>
  <si>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</si>
  <si>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</si>
  <si>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</si>
  <si>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</si>
  <si>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</si>
  <si>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</si>
  <si>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</si>
  <si>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</si>
  <si>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</si>
  <si>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</si>
  <si>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</si>
  <si>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</si>
  <si>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</si>
  <si>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</si>
  <si>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</si>
  <si>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</si>
  <si>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</si>
  <si>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</si>
  <si>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</si>
  <si>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</si>
  <si>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</si>
  <si>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</si>
  <si>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</si>
  <si>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</si>
  <si>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</si>
  <si>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</si>
  <si>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</si>
  <si>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</si>
  <si>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</si>
  <si>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</si>
  <si>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</si>
  <si>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</si>
  <si>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</si>
  <si>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</si>
  <si>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</si>
  <si>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</si>
  <si>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</si>
  <si>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</si>
  <si>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</si>
  <si>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</si>
  <si>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</si>
  <si>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</si>
  <si>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</si>
  <si>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</si>
  <si>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</si>
  <si>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</si>
  <si>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</si>
  <si>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</si>
  <si>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</si>
  <si>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</si>
  <si>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</si>
  <si>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</si>
  <si>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</si>
  <si>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</si>
  <si>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</si>
  <si>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</si>
  <si>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</si>
  <si>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</si>
  <si>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</si>
  <si>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</si>
  <si>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</si>
  <si>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</si>
  <si>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</si>
  <si>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</si>
  <si>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</si>
  <si>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</si>
  <si>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</si>
  <si>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</si>
  <si>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</si>
  <si>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</si>
  <si>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</si>
  <si>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</si>
  <si>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</si>
  <si>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</si>
  <si>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</si>
  <si>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</si>
  <si>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</si>
  <si>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</si>
  <si>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</si>
  <si>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</si>
  <si>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</si>
  <si>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</si>
  <si>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</si>
  <si>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</si>
  <si>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</si>
  <si>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</si>
  <si>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</si>
  <si>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</si>
  <si>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</si>
  <si>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</si>
  <si>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</si>
  <si>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</si>
  <si>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</si>
  <si>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</si>
  <si>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</si>
  <si>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</si>
  <si>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</si>
  <si>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</si>
  <si>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</si>
  <si>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</si>
  <si>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</si>
  <si>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</si>
  <si>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</si>
  <si>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</si>
  <si>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</si>
  <si>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</si>
  <si>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</si>
  <si>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</si>
  <si>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</si>
  <si>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</si>
  <si>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</si>
  <si>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</si>
  <si>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</si>
  <si>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</si>
  <si>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</si>
  <si>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</si>
  <si>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</si>
  <si>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</si>
  <si>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</si>
  <si>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</si>
  <si>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</si>
  <si>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</si>
  <si>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</si>
  <si>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</si>
  <si>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</si>
  <si>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</si>
  <si>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</si>
  <si>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</si>
  <si>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</si>
  <si>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</si>
  <si>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</si>
  <si>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</si>
  <si>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</si>
  <si>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</si>
  <si>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</si>
  <si>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</si>
  <si>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</si>
  <si>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</si>
  <si>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</si>
  <si>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</si>
  <si>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</si>
  <si>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</si>
  <si>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</si>
  <si>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</si>
  <si>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</si>
  <si>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</si>
  <si>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</si>
  <si>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</si>
  <si>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</si>
  <si>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</si>
  <si>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</si>
  <si>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</si>
  <si>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</si>
  <si>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</si>
  <si>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</si>
  <si>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</si>
  <si>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</si>
  <si>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</si>
  <si>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</si>
  <si>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</si>
  <si>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</si>
  <si>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</si>
  <si>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</si>
  <si>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</si>
  <si>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</si>
  <si>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</si>
  <si>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</si>
  <si>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</si>
  <si>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</si>
  <si>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</si>
  <si>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</si>
  <si>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</si>
  <si>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</si>
  <si>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</si>
  <si>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</si>
  <si>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</si>
  <si>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</si>
  <si>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</si>
  <si>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</si>
  <si>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</si>
  <si>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</si>
  <si>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</si>
  <si>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</si>
  <si>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</si>
  <si>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</si>
  <si>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</si>
  <si>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</si>
  <si>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</si>
  <si>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</si>
  <si>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</si>
  <si>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</si>
  <si>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</si>
  <si>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</si>
  <si>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</si>
  <si>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</si>
  <si>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</si>
  <si>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</si>
  <si>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</si>
  <si>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</si>
  <si>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</si>
  <si>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</si>
  <si>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</si>
  <si>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</si>
  <si>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</si>
  <si>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</si>
  <si>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</si>
  <si>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</si>
  <si>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</si>
  <si>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</si>
  <si>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</si>
  <si>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</si>
  <si>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</si>
  <si>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</si>
  <si>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</si>
  <si>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</si>
  <si>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</si>
  <si>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</si>
  <si>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</si>
  <si>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</si>
  <si>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</si>
  <si>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</si>
  <si>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</si>
  <si>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</si>
  <si>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</si>
  <si>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</si>
  <si>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</si>
  <si>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</si>
  <si>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</si>
  <si>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</si>
  <si>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</si>
  <si>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</si>
  <si>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</si>
  <si>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</si>
  <si>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</si>
  <si>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</si>
  <si>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</si>
  <si>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</si>
  <si>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</si>
  <si>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</si>
  <si>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</si>
  <si>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</si>
  <si>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</si>
  <si>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</si>
  <si>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</si>
  <si>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</si>
  <si>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</si>
  <si>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</si>
  <si>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</si>
  <si>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</si>
  <si>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</si>
  <si>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</si>
  <si>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</si>
  <si>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</si>
  <si>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</si>
  <si>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</si>
  <si>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</si>
  <si>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</si>
  <si>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</si>
  <si>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</si>
  <si>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</si>
  <si>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</si>
  <si>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</si>
  <si>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</si>
  <si>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</si>
  <si>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</si>
  <si>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</si>
  <si>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</si>
  <si>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</si>
  <si>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</si>
  <si>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</si>
  <si>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</si>
  <si>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</si>
  <si>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</si>
  <si>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</si>
  <si>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</si>
  <si>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</si>
  <si>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</si>
  <si>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</si>
  <si>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</si>
  <si>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</si>
  <si>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</si>
  <si>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</si>
  <si>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</si>
  <si>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</si>
  <si>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</si>
  <si>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</si>
  <si>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</si>
  <si>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</si>
  <si>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</si>
  <si>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</si>
  <si>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</si>
  <si>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</si>
  <si>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</si>
  <si>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</si>
  <si>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</si>
  <si>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</si>
  <si>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</si>
  <si>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</si>
  <si>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</si>
  <si>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</si>
  <si>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</si>
  <si>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</si>
  <si>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</si>
  <si>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</si>
  <si>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</si>
  <si>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</si>
  <si>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</si>
  <si>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</si>
  <si>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</si>
  <si>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</si>
  <si>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</si>
  <si>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</si>
  <si>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</si>
  <si>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</si>
  <si>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</si>
  <si>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</si>
  <si>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</si>
  <si>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</si>
  <si>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</si>
  <si>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</si>
  <si>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</si>
  <si>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</si>
  <si>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</si>
  <si>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</si>
  <si>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</si>
  <si>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</si>
  <si>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</si>
  <si>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</si>
  <si>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</si>
  <si>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</si>
  <si>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</si>
  <si>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</si>
  <si>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</si>
  <si>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</si>
  <si>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</si>
  <si>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</si>
  <si>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</si>
  <si>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</si>
  <si>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</si>
  <si>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</si>
  <si>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</si>
  <si>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</si>
  <si>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</si>
  <si>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</si>
  <si>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</si>
  <si>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</si>
  <si>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</si>
  <si>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</si>
  <si>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</si>
  <si>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</si>
  <si>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</si>
  <si>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</si>
  <si>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</si>
  <si>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</si>
  <si>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</si>
  <si>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</si>
  <si>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</si>
  <si>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</si>
  <si>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</si>
  <si>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</si>
  <si>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</si>
  <si>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</si>
  <si>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</si>
  <si>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</si>
  <si>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</si>
  <si>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</si>
  <si>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</si>
  <si>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</si>
  <si>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</si>
  <si>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</si>
  <si>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</si>
  <si>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</si>
  <si>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</si>
  <si>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</si>
  <si>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</si>
  <si>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</si>
  <si>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</si>
  <si>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</si>
  <si>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</si>
  <si>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</si>
  <si>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</si>
  <si>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</si>
  <si>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</si>
  <si>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</si>
  <si>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</si>
  <si>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</si>
  <si>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</si>
  <si>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</si>
  <si>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</si>
  <si>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</si>
  <si>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</si>
  <si>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</si>
  <si>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</si>
  <si>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</si>
  <si>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</si>
  <si>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</si>
  <si>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</si>
  <si>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</si>
  <si>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</si>
  <si>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</si>
  <si>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</si>
  <si>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</si>
  <si>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</si>
  <si>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</si>
  <si>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</si>
  <si>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</si>
  <si>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</si>
  <si>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</si>
  <si>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</si>
  <si>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</si>
  <si>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</si>
  <si>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</si>
  <si>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</si>
  <si>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</si>
  <si>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</si>
  <si>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</si>
  <si>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</si>
  <si>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</si>
  <si>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</si>
  <si>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</si>
  <si>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</si>
  <si>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</si>
  <si>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</si>
  <si>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</si>
  <si>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</si>
  <si>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</si>
  <si>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</si>
  <si>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</si>
  <si>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</si>
  <si>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</si>
  <si>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</si>
  <si>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</si>
  <si>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</si>
  <si>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</si>
  <si>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</si>
  <si>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</si>
  <si>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</si>
  <si>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</si>
  <si>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</si>
  <si>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</si>
  <si>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</si>
  <si>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</si>
  <si>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</si>
  <si>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</si>
  <si>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</si>
  <si>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</si>
  <si>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</si>
  <si>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</si>
  <si>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</si>
  <si>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</si>
  <si>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</si>
  <si>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</si>
  <si>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</si>
  <si>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</si>
  <si>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</si>
  <si>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</si>
  <si>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</si>
  <si>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</si>
  <si>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</si>
  <si>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</si>
  <si>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</si>
  <si>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</si>
  <si>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</si>
  <si>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</si>
  <si>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</si>
  <si>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</si>
  <si>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</si>
  <si>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</si>
  <si>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</si>
  <si>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</si>
  <si>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</si>
  <si>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</si>
  <si>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</si>
  <si>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</si>
  <si>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</si>
  <si>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</si>
  <si>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</si>
  <si>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</si>
  <si>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</si>
  <si>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</si>
  <si>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</si>
  <si>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</si>
  <si>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</si>
  <si>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</si>
  <si>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</si>
  <si>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</si>
  <si>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</si>
  <si>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</si>
  <si>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</si>
  <si>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</si>
  <si>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</si>
  <si>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</si>
  <si>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</si>
  <si>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</si>
  <si>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</si>
  <si>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</si>
  <si>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</si>
  <si>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</si>
  <si>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</si>
  <si>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</si>
  <si>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</si>
  <si>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</si>
  <si>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</si>
  <si>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</si>
  <si>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</si>
  <si>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</si>
  <si>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</si>
  <si>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</si>
  <si>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</si>
  <si>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</si>
  <si>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</si>
  <si>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</si>
  <si>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</si>
  <si>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</si>
  <si>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</si>
  <si>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</si>
  <si>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</si>
  <si>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</si>
  <si>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</si>
  <si>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</si>
  <si>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</si>
  <si>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</si>
  <si>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</si>
  <si>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</si>
  <si>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</si>
  <si>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</si>
  <si>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</si>
  <si>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</si>
  <si>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</si>
  <si>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</si>
  <si>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</si>
  <si>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</si>
  <si>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</si>
  <si>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</si>
  <si>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</si>
  <si>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</si>
  <si>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</si>
  <si>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</si>
  <si>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</si>
  <si>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</si>
  <si>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</si>
  <si>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</si>
  <si>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</si>
  <si>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</si>
  <si>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</si>
  <si>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</si>
  <si>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</si>
  <si>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</si>
  <si>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</si>
  <si>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</si>
  <si>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</si>
  <si>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</si>
  <si>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</si>
  <si>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</si>
  <si>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</si>
  <si>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</si>
  <si>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</si>
  <si>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</si>
  <si>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</si>
  <si>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</si>
  <si>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</si>
  <si>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</si>
  <si>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</si>
  <si>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</si>
  <si>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</si>
  <si>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</si>
  <si>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</si>
  <si>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</si>
  <si>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</si>
  <si>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</si>
  <si>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</si>
  <si>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</si>
  <si>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</si>
  <si>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</si>
  <si>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</si>
  <si>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</si>
  <si>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</si>
  <si>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</si>
  <si>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</si>
  <si>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</si>
  <si>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</si>
  <si>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</si>
  <si>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</si>
  <si>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</si>
  <si>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</si>
  <si>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</si>
  <si>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</si>
  <si>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</si>
  <si>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</si>
  <si>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</si>
  <si>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</si>
  <si>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</si>
  <si>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</si>
  <si>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</si>
  <si>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</si>
  <si>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</si>
  <si>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</si>
  <si>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</si>
  <si>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</si>
  <si>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</si>
  <si>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</si>
  <si>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</si>
  <si>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</si>
  <si>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</si>
  <si>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</si>
  <si>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</si>
  <si>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</si>
  <si>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</si>
  <si>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</si>
  <si>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</si>
  <si>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</si>
  <si>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</si>
  <si>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</si>
  <si>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</si>
  <si>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</si>
  <si>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</si>
  <si>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</si>
  <si>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</si>
  <si>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</si>
  <si>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</si>
  <si>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</si>
  <si>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</si>
  <si>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</si>
  <si>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</si>
  <si>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</si>
  <si>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</si>
  <si>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</si>
  <si>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</si>
  <si>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</si>
  <si>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</si>
  <si>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</si>
  <si>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</si>
  <si>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</si>
  <si>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</si>
  <si>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</si>
  <si>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</si>
  <si>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</si>
  <si>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</si>
  <si>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</si>
  <si>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</si>
  <si>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</si>
  <si>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at site TS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</si>
  <si>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</si>
  <si>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</si>
  <si>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</si>
  <si>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</si>
  <si>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</si>
  <si>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</si>
  <si>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</si>
  <si>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JED2608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</si>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</sst>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0" totalsRowShown="0" headerRowDxfId="15" dataDxfId="14" headerRowBorderDxfId="12" tableBorderDxfId="13">
  <autoFilter ref="A1:L1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293.58950543981337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13.094517013887526</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0.11155405092722503</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45956.537931365739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45956.537931365739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45956.537931365739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45956.537931365739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45956.537931365739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45956.537931365739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45956.537931365739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45956.537931365739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45956.537931365739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45956.537931365739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45956.537931365739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45956.537931365739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45956.537931365739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45956.537931365739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45956.537931365739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45956.537931365739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45956.537931365739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45956.537931365739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45956.537931365739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45956.537931365739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45956.537931365739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45956.537931365739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45956.537931365739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45956.537931365739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45956.537931365739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45956.537931365739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45956.537931365739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45956.537931365739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45956.537931365739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45956.537931365739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45956.537931365739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45956.537931365739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45956.537931365739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45956.537931365739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45956.537931365739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45956.537931365739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45956.537931365739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45956.537931365739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45956.537931365739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45956.537931365739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45956.537931365739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45956.537931365739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45956.537931365739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45956.537931365739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45956.537931365739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45956.537931365739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45956.537931365739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45956.537931365739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45956.537931365739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45956.537931365739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45956.537931365739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45956.537931365739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45956.537931365739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45956.537931365739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tabSelected="1"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131.53809340277803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12.042155902774539</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6.183182870154269E-2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45956.537931365739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45956.537931365739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45956.537931134262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45956.537931134262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45956.537931134262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45956.537931134262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45956.537931134262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45956.537931134262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45956.537931134262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45956.537931134262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45956.537931134262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45956.537931134262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45956.537931134262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45956.537931134262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45956.537931134262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45956.537931134262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45956.537931134262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45956.537931134262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45956.537931134262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45956.537931134262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45956.537931134262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45956.537931134262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45956.537931134262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45956.537931134262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45956.537931134262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45956.537931134262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45956.537931134262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45956.537931134262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45956.537931134262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45956.537931134262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45956.537931134262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45956.537931134262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45956.537931134262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45956.537931134262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45956.537931134262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45956.537931134262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45956.537931134262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45956.537931134262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45956.537931134262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45956.537931134262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45956.537931134262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45956.537931134262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45956.537931134262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45956.537931134262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45956.537931134262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45956.537931134262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45956.537931134262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45956.537931134262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45956.537931134262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45956.537931134262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45956.537931134262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45956.537931134262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45956.537931134262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45956.537931134262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45956.537931134262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45956.537931134262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45956.537931134262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45956.537931134262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45956.537931134262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45956.537931134262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45956.537931134262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45956.537931134262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45956.537931134262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45956.537931134262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45956.537931134262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45956.537931134262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45956.537931134262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45956.537931134262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45956.537931134262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45956.537931134262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45956.537931134262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45956.537931134262</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45956.537931134262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45956.537931134262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45956.537931134262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45956.537931134262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45956.537931134262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45956.537931134262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45956.537931134262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45956.537931134262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45956.537931134262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45956.537931134262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45956.537931134262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45956.537931134262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45956.537931134262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45956.537931134262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45956.537931134262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45956.537931134262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45956.537931134262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45956.537931134262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45956.537931134262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45956.537931134262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45956.537931134262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45956.537931134262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45956.537931134262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45956.537931134262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45956.537931134262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45956.537931134262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45956.537931134262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45956.537931134262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45956.537931134262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45956.537931134262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45956.537931134262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45956.537931134262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45956.537931134262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45956.537931134262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45956.537931134262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45956.537931134262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45956.537931134262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45956.537931134262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45956.537931134262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45956.537931134262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45956.537931134262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45956.537931134262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45956.537931134262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45956.537931134262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45956.537931134262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45956.537931134262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45956.537931134262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45956.537931134262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45956.537931134262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45956.537931134262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45956.537931134262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45956.537931134262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45956.537931134262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45956.537931134262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45956.537931134262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45956.537931134262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45956.537931134262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45956.537931134262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45956.537931134262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45956.537931134262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45956.537931134262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45956.537931134262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45956.537931134262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45956.537931134262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45956.537931134262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45956.537931134262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45956.537931134262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45956.537931134262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45956.537931134262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45956.537931134262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45956.537931134262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45956.537931134262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45956.537931134262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45956.537931134262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45956.537931134262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45956.537931134262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45956.537931134262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45956.537931134262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45956.537931134262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45956.537931134262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45956.537931134262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45956.537931134262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45956.537931134262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45956.537931134262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45956.537931134262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45956.537931134262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45956.537931134262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45956.537931134262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45956.537931134262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45956.537931134262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45956.537931134262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45956.537931134262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45956.537931134262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45956.537931134262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45956.537931134262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45956.537931134262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45956.537931134262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45956.537931134262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45956.537931134262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45956.537931134262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45956.537931134262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45956.537931134262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45956.537931134262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45956.537931134262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45956.537931134262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45956.537931134262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45956.537931134262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45956.537931134262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45956.537931134262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45956.537931134262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45956.537931134262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45956.537931134262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45956.537931134262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45956.537931134262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45956.537931134262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45956.537931134262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45956.537931134262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45956.537931134262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45956.537931134262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45956.537931134262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45956.537931134262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45956.537931134262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45956.537931134262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45956.537931134262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45956.537931134262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45956.537931134262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45956.537931134262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45956.537931134262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45956.537931134262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45956.537931134262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45956.537931134262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45956.537931134262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45956.537931134262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45956.537931134262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45956.537931134262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45956.537931134262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45956.537931134262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45956.537931134262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45956.537931134262</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45956.537931134262</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45956.537931134262</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45956.537931134262</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45956.537931134262</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45956.537931134262</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45956.537931365739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45956.537931365739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45956.537931365739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45956.537931365739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45956.537931365739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45956.537931365739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45956.537931365739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45956.537931365739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45956.537931365739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45956.537931365739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45956.537931365739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45956.537931365739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45956.537931365739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45956.537931365739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45956.537931365739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45956.537931365739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45956.537931365739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45956.537931365739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45956.537931365739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45956.537931365739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45956.537931365739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45956.537931365739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45956.537931365739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45956.537931365739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45956.537931365739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45956.537931365739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45956.537931365739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45956.537931365739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45956.537931365739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45956.537931365739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45956.537931365739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45956.537931365739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45956.537931365739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45956.537931365739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45956.537931365739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45956.537931365739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45956.537931365739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45956.537931365739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45956.537931365739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45956.537931365739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45956.537931365739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45956.537931365739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45956.537931365739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45956.537931365739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45956.537931365739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45956.537931365739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45956.537931365739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45956.537931365739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45956.537931365739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45956.537931365739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45956.537931365739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45956.537931365739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45956.537931365739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45956.537931365739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45956.537931365739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45956.537931365739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45956.537931365739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45956.537931365739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45956.537931365739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45956.537931365739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45956.537931365739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45956.537931365739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45956.537931365739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45956.537931365739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45956.537931365739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45956.537931365739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45956.537931365739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45956.537931365739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45956.537931365739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45956.537931365739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45956.537931365739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45956.537931365739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45956.537931365739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45956.537931365739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45956.537931365739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45956.537931365739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45956.537931365739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45956.537931365739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45956.537931365739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45956.537931365739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45956.537931365739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45956.537931365739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45956.537931365739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45956.537931365739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45956.537931365739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45956.537931365739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45956.537931365739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45956.537931365739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45956.537931365739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45956.537931365739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45956.537931365739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45956.537931365739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45956.537931365739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45956.537931365739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45956.537931365739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45956.537931365739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45956.537931365739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45956.537931365739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45956.537931365739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45956.537931365739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45956.537931365739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45956.537931365739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45956.537931365739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45956.537931365739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45956.537931365739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45956.537931365739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45956.537931365739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45956.537931365739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45956.537931365739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45956.537931365739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45956.537931365739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45956.537931365739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45956.537931365739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45956.537931365739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45956.537931365739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45956.537931365739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45956.537931365739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45956.537931365739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45956.537931365739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45956.537931365739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45956.537931365739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45956.537931365739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45956.537931365739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45956.537931365739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45956.537931365739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45956.537931365739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45956.537931365739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45956.537931365739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45956.537931365739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45956.537931365739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45956.537931365739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45956.537931365739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45956.537931365739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45956.537931365739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45956.537931365739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45956.537931365739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45956.537931365739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45956.537931365739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45956.537931365739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45956.537931365739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45956.537931365739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45956.537931365739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45956.537931365739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45956.537931365739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45956.537931365739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45956.537931365739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45956.537931365739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45956.537931365739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45956.537931365739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45956.537931365739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45956.537931365739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45956.537931365739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45956.537931365739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45956.537931365739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45956.537931365739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45956.537931365739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45956.537931365739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45956.537931365739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45956.537931365739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45956.537931365739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45956.537931365739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45956.537931365739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45956.537931365739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45956.537931365739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45956.537931365739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45956.537931365739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45956.537931365739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45956.537931365739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45956.537931365739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45956.537931365739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45956.537931365739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45956.537931365739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45956.537931365739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45956.537931365739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45956.537931365739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45956.537931365739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45956.537931365739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45956.537931365739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45956.537931365739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45956.537931365739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45956.537931365739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45956.537931365739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45956.537931365739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45956.537931365739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45956.537931365739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45956.537931365739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45956.537931365739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45956.537931365739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45956.537931365739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45956.537931365739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45956.537931365739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45956.537931365739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45956.537931365739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45956.537931365739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45956.537931365739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45956.537931365739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45956.537931365739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45956.537931365739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45956.537931365739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45956.537931365739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45956.537931365739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45956.537931365739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45956.537931365739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45956.537931365739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45956.537931365739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45956.537931365739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45956.537931365739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45956.537931365739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45956.537931365739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45956.537931365739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45956.537931365739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45956.537931365739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45956.537931365739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45956.537931365739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45956.537931365739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45956.537931365739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45956.537931365739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45956.537931365739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45956.537931365739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45956.537931365739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45956.537931365739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45956.537931365739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45956.537931365739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45956.537931365739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45956.537931365739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45956.537931365739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45956.537931365739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45956.537931365739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45956.537931365739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45956.537931365739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45956.537931365739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45956.537931365739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45956.537931365739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45956.537931365739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45956.537931365739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45956.537931365739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45956.537931365739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45956.537931365739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45956.537931365739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45956.537931365739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45956.537931365739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45956.537931365739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45956.537931365739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45956.537931365739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45956.537931365739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45956.537931365739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45956.537931365739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45956.537931365739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45956.537931365739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45956.537931365739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45956.537931365739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45956.537931365739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45956.537931365739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45956.537931365739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45956.537931365739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45956.537931365739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45956.537931365739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45956.537931365739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45956.537931365739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45956.537931365739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45956.537931365739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45956.537931365739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45956.537931365739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45956.537931365739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45956.537931365739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45956.537931365739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45956.537931365739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45956.537931365739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45956.537931365739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45956.537931365739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45956.537931365739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45956.537931365739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45956.537931365739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45956.537931365739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45956.537931365739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45956.537931365739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45956.537931365739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45956.537931365739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45956.537931365739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45956.537931365739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45956.537931365739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45956.537931365739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45956.537931365739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45956.537931365739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45956.537931365739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45956.537931365739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45956.537931365739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45956.537931365739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45956.537931365739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45956.537931365739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45956.537931365739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45956.537931365739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45956.537931365739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45956.537931365739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45956.537931365739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45956.537931365739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45956.537931365739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45956.537931365739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45956.537931365739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45956.537931365739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45956.537931365739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45956.537931365739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45956.537931365739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45956.537931365739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45956.537931365739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45956.537931365739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45956.537931365739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45956.537931365739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45956.537931365739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45956.537931365739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45956.537931365739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45956.537931365739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45956.537931365739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45956.537931365739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45956.537931365739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45956.537931365739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45956.537931365739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45956.537931365739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45956.537931365739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45956.537931365739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45956.537931365739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45956.537931365739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45956.537931365739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45956.537931365739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45956.537931365739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45956.537931365739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45956.537931365739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45956.537931365739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45956.537931365739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45956.537931365739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45956.537931365739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45956.537931365739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45956.537931365739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45956.537931365739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45956.537931365739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45956.537931365739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45956.537931365739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45956.537931365739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45956.537931365739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45956.537931365739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45956.537931365739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45956.537931365739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45956.537931365739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45956.537931365739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45956.537931365739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45956.537931365739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45956.537931365739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45956.537931365739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45956.537931365739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45956.537931365739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45956.537931365739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45956.537931365739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45956.537931365739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45956.537931365739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45956.537931365739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45956.537931365739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45956.537931365739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45956.537931365739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45956.537931365739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45956.537931365739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45956.537931365739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45956.537931365739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45956.537931365739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45956.537931365739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45956.537931365739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45956.537931365739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45956.537931365739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45956.537931365739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45956.537931365739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45956.537931365739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45956.537931365739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45956.537931365739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45956.537931365739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45956.537931365739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45956.537931365739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45956.537931365739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45956.537931365739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45956.537931365739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45956.537931365739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45956.537931365739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45956.537931365739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45956.537931365739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45956.537931365739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45956.537931365739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45956.537931365739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45956.537931365739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45956.537931365739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45956.537931365739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45956.537931365739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45956.537931365739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45956.537931365739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45956.537931365739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45956.537931365739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45956.537931365739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45956.537931365739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45956.537931365739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45956.537931365739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45956.537931365739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45956.537931365739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45956.537931365739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45956.537931365739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45956.537931365739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45956.537931365739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45956.537931365739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45956.537931365739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45956.537931365739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45956.537931365739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45956.537931365739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45956.537931365739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45956.537931365739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45956.537931365739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45956.537931365739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45956.537931365739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45956.537931365739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45956.537931365739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45956.537931365739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45956.537931365739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45956.537931365739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45956.537931365739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45956.537931365739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45956.537931365739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45956.537931365739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45956.537931365739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45956.537931365739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45956.537931365739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45956.537931365739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45956.537931365739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45956.537931365739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45956.537931365739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45956.537931365739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45956.537931365739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45956.537931365739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45956.537931365739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45956.537931365739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45956.537931365739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45956.537931365739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45956.537931365739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45956.537931365739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45956.537931365739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45956.537931365739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45956.537931365739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45956.537931365739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45956.537931365739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45956.537931365739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45956.537931365739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45956.537931365739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45956.537931365739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45956.537931365739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45956.537931365739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45956.537931365739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45956.537931365739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45956.537931365739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45956.537931365739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45956.537931365739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45956.537931365739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45956.537931365739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45956.537931365739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45956.537931365739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45956.537931365739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45956.537931365739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45956.537931365739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45956.537931365739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45956.537931365739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45956.537931365739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45956.537931365739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45956.537931365739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45956.537931365739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45956.537931365739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45956.537931365739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45956.537931365739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45956.537931365739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45956.537931365739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45956.537931365739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45956.537931365739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45956.537931365739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45956.537931365739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45956.537931365739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45956.537931365739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45956.537931365739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45956.537931365739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45956.537931365739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45956.537931365739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45956.537931365739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45956.537931365739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45956.537931365739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45956.537931365739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45956.537931365739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45956.537931365739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45956.537931365739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45956.537931365739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45956.537931365739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45956.537931365739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45956.537931365739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45956.537931365739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45956.537931365739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45956.537931365739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45956.537931365739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45956.537931365739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45956.537931365739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45956.537931365739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45956.537931365739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45956.537931365739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45956.537931365739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45956.537931365739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45956.537931365739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45956.537931365739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45956.537931365739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45956.537931365739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45956.537931365739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45956.537931365739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45956.537931365739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45956.537931365739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45956.537931365739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45956.537931365739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45956.537931365739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45956.537931365739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45956.537931365739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45956.537931365739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45956.537931365739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45956.537931365739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45956.537931365739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45956.537931365739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45956.537931365739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45956.537931365739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45956.537931365739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45956.537931365739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45956.537931365739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45956.537931365739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45956.537931365739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45956.537931365739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45956.537931365739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45956.537931365739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45956.537931365739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45956.537931365739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45956.537931365739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45956.537931365739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45956.537931365739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45956.537931365739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45956.537931365739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45956.537931365739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45956.537931365739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45956.537931365739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45956.537931365739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45956.537931365739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45956.537931365739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45956.537931365739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45956.537931365739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45956.537931365739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45956.537931365739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45956.537931365739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45956.537931365739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45956.537931365739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45956.537931365739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45956.537931365739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45956.537931365739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45956.537931365739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45956.537931365739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45956.537931365739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45956.537931365739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45956.537931365739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45956.537931365739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45956.537931365739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45956.537931365739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45956.537931365739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45956.537931365739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45956.537931365739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45956.537931365739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45956.537931365739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45956.537931365739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45956.537931365739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45956.537931365739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45956.537931365739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45956.537931365739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45956.537931365739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45956.537931365739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45956.537931365739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45956.537931365739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45956.537931365739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45956.537931365739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45956.537931365739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45956.537931365739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45956.537931365739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45956.537931365739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45956.537931365739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45956.537931365739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45956.537931365739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45956.537931365739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45956.537931365739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45956.537931365739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45956.537931365739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45956.537931365739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45956.537931365739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45956.537931365739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45956.537931365739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45956.537931365739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45956.537931365739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45956.537931365739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45956.537931365739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45956.537931365739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45956.537931365739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45956.537931365739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45956.537931365739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45956.537931365739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45956.537931365739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45956.537931365739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45956.537931365739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45956.537931365739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45956.537931365739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45956.537931365739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45956.537931365739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45956.537931365739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45956.537931365739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45956.537931365739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45956.537931365739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45956.537931365739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45956.537931365739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45956.537931365739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45956.537931365739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45956.537931365739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45956.537931365739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45956.537931365739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45956.537931365739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45956.537931365739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45956.537931365739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45956.537931365739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45956.537931365739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45956.537931365739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45956.537931365739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45956.537931365739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45956.537931365739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45956.537931365739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45956.537931365739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45956.537931365739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45956.537931365739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45956.537931365739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45956.537931365739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45956.537931365739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45956.537931365739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45956.537931365739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45956.537931365739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45956.537931365739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45956.537931365739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45956.537931365739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45956.537931365739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45956.537931365739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45956.537931365739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45956.537931365739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45956.537931365739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45956.537931365739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45956.537931365739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45956.537931365739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45956.537931365739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45956.537931365739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45956.537931365739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45956.537931365739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45956.537931365739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45956.537931365739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45956.537931365739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45956.537931365739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45956.537931365739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45956.537931365739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45956.537931365739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45956.537931365739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45956.537931365739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45956.537931365739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45956.537931365739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45956.537931365739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45956.537931365739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45956.537931365739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45956.537931365739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45956.537931365739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45956.537931365739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45956.537931365739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45956.537931365739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45956.537931365739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45956.537931365739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45956.537931365739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45956.537931365739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45956.537931365739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45956.537931365739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45956.537931365739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45956.537931365739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45956.537931365739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45956.537931365739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45956.537931365739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45956.537931365739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45956.537931365739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45956.537931365739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45956.537931365739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45956.537931365739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45956.537931365739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45956.537931365739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45956.537931365739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45956.537931365739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45956.537931365739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45956.537931365739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45956.537931365739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45956.537931365739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45956.537931365739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45956.537931365739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45956.537931365739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45956.537931365739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45956.537931365739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45956.537931365739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45956.537931365739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45956.537931365739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45956.537931365739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45956.537931365739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45956.537931365739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45956.537931365739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45956.537931365739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45956.537931365739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45956.537931365739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45956.537931365739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45956.537931365739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45956.537931365739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45956.537931365739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45956.537931365739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45956.537931365739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45956.537931365739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45956.537931365739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45956.537931365739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45956.537931365739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45956.537931365739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45956.537931365739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45956.537931365739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45956.537931365739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45956.537931365739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45956.537931365739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45956.537931365739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45956.537931365739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45956.537931365739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45956.537931365739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45956.537931365739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45956.537931365739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45956.537931365739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45956.537931365739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45956.537931365739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45956.537931365739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45956.537931365739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45956.537931365739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45956.537931365739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45956.537931365739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45956.537931365739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45956.537931365739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45956.537931365739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45956.537931365739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45956.537931365739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45956.537931365739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45956.537931365739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45956.537931365739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45956.537931365739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45956.537931365739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45956.537931365739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45956.537931365739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45956.537931365739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45956.537931365739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45956.537931365739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45956.537931365739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45956.537931365739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45956.537931365739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45956.537931365739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45956.537931365739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45956.537931365739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45956.537931365739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45956.537931365739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45956.537931365739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45956.537931365739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45956.537931365739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45956.537931365739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45956.537931365739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45956.537931365739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45956.537931365739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45956.537931365739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45956.537931365739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45956.537931365739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45956.537931365739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45956.537931365739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45956.537931365739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45956.537931365739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45956.537931365739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45956.537931365739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45956.537931365739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45956.537931365739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45956.537931365739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45956.537931365739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45956.537931365739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45956.537931365739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45956.537931365739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45956.537931365739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45956.537931365739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45956.537931365739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45956.537931365739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45956.537931365739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45956.537931365739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45956.537931365739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45956.537931365739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45956.537931365739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45956.537931365739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45956.537931365739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45956.537931365739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45956.537931365739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45956.537931365739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45956.537931365739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45956.537931365739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45956.537931365739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45956.537931365739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45956.537931365739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45956.537931365739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45956.537931365739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45956.537931365739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45956.537931365739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45956.537931365739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45956.537931365739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45956.537931365739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45956.537931365739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45956.537931365739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45956.537931365739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45956.537931365739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45956.537931365739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45956.537931365739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45956.537931365739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45956.537931365739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45956.537931365739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45956.537931365739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45956.537931365739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45956.537931365739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45956.537931365739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45956.537931365739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45956.537931365739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45956.537931365739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45956.537931365739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45956.537931365739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45956.537931365739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45956.537931365739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45956.537931365739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45956.537931365739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45956.537931365739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45956.537931365739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45956.537931365739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45956.537931365739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45956.537931365739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45956.537931365739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45956.537931365739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45956.537931365739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45956.537931365739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45956.537931365739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45956.537931365739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45956.537931365739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45956.537931365739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45956.537931365739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45956.537931365739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45956.537931365739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45956.537931365739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45956.537931365739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45956.537931365739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45956.537931365739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45956.537931365739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45956.537931365739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45956.537931365739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45956.537931365739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45956.537931365739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45956.537931365739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45956.537931365739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45956.537931365739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45956.537931365739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45956.537931365739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45956.537931365739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45956.537931365739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45956.537931365739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45956.537931365739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45956.537931365739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45956.537931365739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45956.537931365739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45956.537931365739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45956.537931365739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45956.537931365739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45956.537931365739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45956.537931365739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45956.537931365739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45956.537931365739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45956.537931365739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45956.537931365739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45956.537931365739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45956.537931365739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45956.537931365739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45956.537931365739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45956.537931365739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45956.537931365739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45956.537931365739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45956.537931365739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45956.537931365739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45956.537931365739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45956.537931365739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45956.537931365739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45956.537931365739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45956.537931365739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45956.537931365739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45956.537931365739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45956.537931365739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45956.537931365739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45956.537931365739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45956.537931365739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45956.537931365739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45956.537931365739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45956.537931365739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45956.537931365739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45956.537931365739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45956.537931365739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45956.537931365739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45956.537931365739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45956.537931365739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45956.537931365739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45956.537931365739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45956.537931365739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45956.537931365739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45956.537931365739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45956.537931365739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45956.537931365739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45956.537931365739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45956.537931365739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45956.537931365739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45956.537931365739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45956.537931365739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45956.537931365739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45956.537931365739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45956.537931365739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45956.537931365739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45956.537931365739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45956.537931365739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45956.537931365739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45956.537931365739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45956.537931365739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45956.537931365739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45956.537931365739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45956.537931365739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45956.537931365739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45956.537931365739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45956.537931365739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45956.537931365739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45956.537931365739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45956.537931365739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45956.537931365739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45956.537931365739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45956.537931365739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45956.537931365739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45956.537931365739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45956.537931365739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45956.537931365739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45956.537931365739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45956.537931365739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45956.537931365739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45956.537931365739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45956.537931365739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45956.537931365739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45956.537931365739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45956.537931365739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45956.537931365739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45956.537931365739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45956.537931365739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45956.537931365739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45956.537931365739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45956.537931365739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45956.537931365739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45956.537931365739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45956.537931365739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45956.537931365739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45956.537931365739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45956.537931365739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45956.537931365739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45956.537931365739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45956.537931365739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45956.537931365739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45956.537931365739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45956.537931365739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45956.537931365739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45956.537931365739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45956.537931365739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45956.537931365739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45956.537931365739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45956.537931365739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45956.537931365739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45956.537931365739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45956.537931365739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45956.537931365739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45956.537931365739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45956.537931365739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45956.537931365739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45956.537931365739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45956.537931365739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45956.537931365739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45956.537931365739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45956.537931365739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45956.537931365739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45956.537931365739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45956.537931365739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45956.537931365739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45956.537931365739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45956.537931365739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45956.537931365739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45956.537931365739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45956.537931365739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45956.537931365739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45956.537931365739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45956.537931365739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45956.537931365739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45956.537931365739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45956.537931365739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45956.537931365739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45956.537931365739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45956.537931365739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45956.537931365739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45956.537931365739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45956.537931365739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45956.537931365739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45956.537931365739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45956.537931365739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45956.537931365739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45956.537931365739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45956.537931365739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45956.537931365739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45956.537931365739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45956.537931365739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45956.537931365739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45956.537931365739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45956.537931365739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45956.537931365739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45956.537931365739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45956.537931365739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45956.537931365739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45956.537931365739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45956.537931365739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45956.537931365739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45956.537931365739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45956.537931365739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45956.537931365739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45956.537931365739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45956.537931365739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45956.537931365739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45956.537931365739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45956.537931365739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45956.537931365739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45956.537931365739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45956.537931365739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45956.537931365739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45956.537931365739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45956.537931365739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45956.537931365739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45956.537931365739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45956.537931365739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45956.537931365739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45956.537931365739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45956.537931365739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45956.537931365739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45956.537931365739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45956.537931365739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45956.537931365739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45956.537931365739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45956.537931365739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45956.537931365739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45956.537931365739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45956.537931365739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45956.537931365739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45956.537931365739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45956.537931365739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45956.537931365739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45956.537931365739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45956.537931365739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45956.537931365739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45956.537931365739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45956.537931365739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45956.537931365739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45956.537931365739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45956.537931365739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45956.537931365739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45956.537931365739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45956.537931365739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45956.537931365739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45956.537931365739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45956.537931365739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45956.537931365739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45956.537931365739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45956.537931365739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45956.537931365739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45956.537931365739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45956.537931365739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45956.537931365739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45956.537931365739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45956.537931365739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45956.537931365739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45956.537931365739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45956.537931365739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45956.537931365739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45956.537931365739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45956.537931365739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45956.537931365739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45956.537931365739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45956.537931365739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45956.537931365739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45956.537931365739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45956.537931365739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45956.537931365739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45956.537931365739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45956.537931365739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45956.537931365739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45956.537931365739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45956.537931365739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45956.537931365739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45956.537931365739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45956.537931365739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45956.537931365739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45956.537931365739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253.0572137731433</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2.9032091435146867</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6.6403587959939614E-2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45956.537931365739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45956.537931365739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45956.537931365739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45956.537931365739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45956.537931365739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45956.537931365739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45956.537931365739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45956.537931365739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45956.537931365739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45956.537931365739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45956.537931365739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45956.537931365739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45956.537931365739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45956.537931365739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45956.537931365739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45956.537931365739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45956.537931365739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70" t="s">
        <v>39097</v>
      </c>
      <c r="E22" s="122"/>
      <c r="F22" s="123"/>
      <c r="G22" s="124">
        <f ca="1">IFERROR(NOW()-F22,"")</f>
        <v>45956.537931365739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45956.537931365739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45956.537931365739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45956.537931365739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45956.537931365739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45956.537931365739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45956.537931365739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45956.537931365739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45956.537931365739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45956.537931365739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45956.537931365739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45956.537931365739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45956.537931365739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45956.537931365739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45956.537931365739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45956.537931365739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45956.537931365739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45956.537931365739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45956.537931365739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45956.537931365739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45956.537931365739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45956.537931365739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45956.537931365739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45956.537931365739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45956.537931365739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45956.537931365739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45956.537931365739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45956.537931365739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45956.537931365739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45956.537931365739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45956.537931365739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45956.537931365739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45956.537931365739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45956.537931365739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45956.537931365739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45956.537931365739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45956.537931365739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45956.537931365739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45956.537931365739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45956.537931365739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45956.537931365739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45956.537931365739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45956.537931365739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45956.537931365739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45956.537931365739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45956.537931365739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45956.537931365739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45956.537931365739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45956.537931365739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45956.537931365739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45956.537931365739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45956.537931365739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45956.537931365739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45956.537931365739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45956.537931365739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45956.537931365739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45956.537931365739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45956.537931365739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45956.537931365739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45956.537931365739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45956.537931365739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45956.537931365739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45956.537931365739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45956.537931365739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45956.537931365739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45956.537931365739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45956.537931365739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45956.537931365739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45956.537931365739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45956.537931365739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45956.537931365739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45956.537931365739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45956.537931365739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45956.537931365739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45956.537931365739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45956.537931365739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45956.537931365739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45956.537931365739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45956.537931365739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45956.537931365739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45956.537931365739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45956.537931365739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45956.537931365739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45956.537931365739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45956.537931365739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45956.537931365739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45956.537931365739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45956.537931365739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45956.537931365739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45956.537931365739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45956.537931365739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45956.537931365739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45956.537931365739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45956.537931365739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45956.537931365739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45956.537931365739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45956.537931365739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45956.537931365739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45956.537931365739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45956.537931365739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45956.537931365739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45956.537931365739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45956.537931365739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45956.537931365739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45956.537931365739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45956.537931365739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45956.537931365739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45956.537931365739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45956.537931365739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45956.537931365739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45956.537931365739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45956.537931365739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45956.537931365739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45956.537931365739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45956.537931365739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45956.537931365739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45956.537931365739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45956.537931365739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45956.537931365739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45956.537931365739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45956.537931365739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45956.537931365739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45956.537931365739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45956.537931365739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45956.537931365739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45956.537931365739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45956.537931365739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45956.537931365739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45956.537931365739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45956.537931365739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45956.537931365739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45956.537931365739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45956.537931365739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45956.537931365739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45956.537931365739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45956.537931365739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45956.537931365739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45956.537931365739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45956.537931365739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45956.537931365739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45956.537931365739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45956.537931365739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45956.537931365739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45956.537931365739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45956.537931365739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45956.537931365739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45956.537931365739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45956.537931365739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45956.537931365739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45956.537931365739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45956.537931365739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45956.537931365739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45956.537931365739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45956.537931365739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45956.537931365739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45956.537931365739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45956.537931365739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45956.537931365739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45956.537931365739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45956.537931365739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45956.537931365739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45956.537931365739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45956.537931365739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45956.537931365739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45956.537931365739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45956.537931365739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45956.537931365739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45956.537931365739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45956.537931365739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45956.537931365739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45956.537931365739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45956.537931365739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45956.537931365739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45956.537931365739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45956.537931365739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45956.537931365739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45956.537931365739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45956.537931365739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45956.537931365739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45956.537931365739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45956.537931365739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45956.537931365739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45956.537931365739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45956.537931365739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45956.537931365739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45956.537931365739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45956.537931365739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45956.537931365739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45956.537931365739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45956.537931365739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45956.537931365739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45956.537931365739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45956.537931365739</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45956.537931365739</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39098</v>
      </c>
      <c r="B2" s="37" t="str">
        <f>IFERROR(VLOOKUP(D2,DB!A:K,11,0),"")</f>
        <v>R5</v>
      </c>
      <c r="C2" s="37">
        <v>3</v>
      </c>
      <c r="D2" s="118" t="s">
        <v>36034</v>
      </c>
      <c r="E2" s="37" t="s">
        <v>38998</v>
      </c>
      <c r="F2" s="38">
        <v>45891.832060185188</v>
      </c>
      <c r="G2" s="144">
        <f ca="1">IFERROR(NOW()-F2,"")</f>
        <v>64.705871180551185</v>
      </c>
      <c r="H2" s="38">
        <v>45891.790393518517</v>
      </c>
      <c r="I2" s="37" t="str">
        <f>IFERROR(VLOOKUP(D2,DB!A:F,6,0),"")</f>
        <v>Generator-SG</v>
      </c>
      <c r="J2" s="37" t="str">
        <f>IFERROR(VLOOKUP(D2,DB!A:G,7,0),"")</f>
        <v>Vandalized</v>
      </c>
      <c r="K2" s="37" t="s">
        <v>39099</v>
      </c>
      <c r="L2" s="37" t="str">
        <f>IFERROR(VLOOKUP(D2,DB!A:I,9,0),"")</f>
        <v>Latis</v>
      </c>
      <c r="M2" s="117"/>
    </row>
    <row r="3" spans="1:13" ht="30.75">
      <c r="A3" s="37" t="s">
        <v>39100</v>
      </c>
      <c r="B3" s="37" t="str">
        <f>IFERROR(VLOOKUP(D3,DB!A:K,11,0),"")</f>
        <v>R5</v>
      </c>
      <c r="C3" s="37">
        <v>1</v>
      </c>
      <c r="D3" s="37" t="s">
        <v>31329</v>
      </c>
      <c r="E3" s="37" t="s">
        <v>39081</v>
      </c>
      <c r="F3" s="38">
        <v>45926.188877314817</v>
      </c>
      <c r="G3" s="144">
        <f t="shared" ref="G3" ca="1" si="0">IFERROR(NOW()-F3,"")</f>
        <v>30.349054050922859</v>
      </c>
      <c r="H3" s="38">
        <v>45926.158159722225</v>
      </c>
      <c r="I3" s="37" t="str">
        <f>IFERROR(VLOOKUP(D3,DB!A:F,6,0),"")</f>
        <v>SCECO</v>
      </c>
      <c r="J3" s="37" t="str">
        <f>IFERROR(VLOOKUP(D3,DB!A:G,7,0),"")</f>
        <v>Good</v>
      </c>
      <c r="K3" s="37" t="s">
        <v>39101</v>
      </c>
      <c r="L3" s="37" t="str">
        <f>IFERROR(VLOOKUP(D3,DB!A:I,9,0),"")</f>
        <v>Latis</v>
      </c>
      <c r="M3" s="117"/>
    </row>
    <row r="4" spans="1:13" ht="48" customHeight="1">
      <c r="A4" s="152" t="s">
        <v>39102</v>
      </c>
      <c r="B4" s="152" t="str">
        <f>IFERROR(VLOOKUP(D4,DB!A:K,11,0),"")</f>
        <v>R5</v>
      </c>
      <c r="C4" s="152">
        <v>1</v>
      </c>
      <c r="D4" s="152" t="s">
        <v>34781</v>
      </c>
      <c r="E4" s="152" t="s">
        <v>39081</v>
      </c>
      <c r="F4" s="153">
        <v>45948.661111111112</v>
      </c>
      <c r="G4" s="154">
        <f ca="1">IFERROR(NOW()-F4,"")</f>
        <v>7.8768202546270913</v>
      </c>
      <c r="H4" s="153">
        <v>45948.661111111112</v>
      </c>
      <c r="I4" s="152" t="str">
        <f>IFERROR(VLOOKUP(D4,DB!A:F,6,0),"")</f>
        <v>SCECO</v>
      </c>
      <c r="J4" s="152" t="str">
        <f>IFERROR(VLOOKUP(D4,DB!A:G,7,0),"")</f>
        <v>Dead</v>
      </c>
      <c r="K4" s="152" t="s">
        <v>39103</v>
      </c>
      <c r="L4" s="152" t="str">
        <f>IFERROR(VLOOKUP(D4,DB!A:I,9,0),"")</f>
        <v>Latis</v>
      </c>
    </row>
    <row r="5" spans="1:13" ht="15">
      <c r="A5" s="152" t="s">
        <v>39104</v>
      </c>
      <c r="B5" s="152" t="str">
        <f>IFERROR(VLOOKUP(D5,DB!A:K,11,0),"")</f>
        <v>R5</v>
      </c>
      <c r="C5" s="152">
        <v>1</v>
      </c>
      <c r="D5" s="152" t="s">
        <v>13007</v>
      </c>
      <c r="E5" s="152" t="s">
        <v>38998</v>
      </c>
      <c r="F5" s="153">
        <v>45956.505960648145</v>
      </c>
      <c r="G5" s="154">
        <f ca="1">IFERROR(NOW()-F5,"")</f>
        <v>3.1970486117643304E-2</v>
      </c>
      <c r="H5" s="153">
        <v>45956.07471064815</v>
      </c>
      <c r="I5" s="152" t="str">
        <f>IFERROR(VLOOKUP(D5,DB!A:F,6,0),"")</f>
        <v>SCECO</v>
      </c>
      <c r="J5" s="152" t="str">
        <f>IFERROR(VLOOKUP(D5,DB!A:G,7,0),"")</f>
        <v>No BB Design</v>
      </c>
      <c r="K5" s="152" t="s">
        <v>39105</v>
      </c>
      <c r="L5" s="152" t="str">
        <f>IFERROR(VLOOKUP(D5,DB!A:I,9,0),"")</f>
        <v>Latis</v>
      </c>
    </row>
    <row r="6" spans="1:13" ht="15">
      <c r="A6" s="152"/>
      <c r="B6" s="152" t="str">
        <f>IFERROR(VLOOKUP(D6,DB!A:K,11,0),"")</f>
        <v/>
      </c>
      <c r="C6" s="152"/>
      <c r="D6" s="152"/>
      <c r="E6" s="152"/>
      <c r="F6" s="153"/>
      <c r="G6" s="154">
        <f ca="1">IFERROR(NOW()-F6,"")</f>
        <v>45956.537931134262</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45956.537931134262</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45956.537931134262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45956.537931134262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45956.537931134262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45956.537931134262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45956.537931134262</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45956.537931134262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45956.537931134262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45956.537931134262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45956.537931134262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45956.537931134262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45956.537931134262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45956.537931134262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45956.537931134262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45956.537931134262</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45956.537931134262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45956.537931134262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45956.537931134262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45956.537931134262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45956.537931134262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45956.537931134262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45956.537931134262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45956.537931134262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45956.537931134262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45956.537931134262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45956.537931134262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45956.537931134262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45956.537931134262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45956.537931134262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45956.537931134262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45956.537931134262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45956.537931134262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45956.537931134262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45956.537931134262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45956.537931134262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45956.537931134262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45956.537931134262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45956.537931134262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45956.537931134262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45956.537931134262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45956.537931134262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45956.537931134262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45956.537931134262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45956.537931134262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45956.537931134262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45956.537931134262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45956.537931134262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45956.537931134262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45956.537931134262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45956.537931134262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45956.537931134262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45956.537931134262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45956.537931134262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45956.537931134262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45956.537931134262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45956.537931134262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45956.537931134262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45956.537931134262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45956.537931134262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45956.537931134262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45956.537931134262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45956.537931134262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45956.537931134262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45956.537931134262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45956.537931134262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45956.537931134262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45956.537931134262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45956.537931134262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45956.537931134262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45956.537931134262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45956.537931134262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45956.537931134262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45956.537931134262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45956.537931134262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45956.537931134262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45956.537931134262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45956.537931134262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45956.537931134262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45956.537931134262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45956.537931134262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45956.537931134262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45956.537931134262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45956.537931134262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45956.537931134262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45956.537931134262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45956.537931134262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45956.537931134262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45956.537931134262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45956.537931134262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45956.537931134262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45956.537931134262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45956.537931134262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45956.537931134262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45956.537931134262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45956.537931134262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45956.537931134262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45956.537931134262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45956.537931134262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45956.537931134262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45956.537931134262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45956.537931134262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45956.537931134262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45956.537931134262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45956.537931134262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45956.537931134262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45956.537931134262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45956.537931134262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45956.537931134262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45956.537931134262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45956.537931134262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45956.537931134262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45956.537931134262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45956.537931134262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45956.537931134262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45956.537931134262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45956.537931134262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45956.537931134262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45956.537931134262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45956.537931134262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45956.537931134262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45956.537931134262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45956.537931134262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45956.537931134262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45956.537931134262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45956.537931134262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45956.537931134262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45956.537931134262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45956.537931134262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45956.537931134262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45956.537931134262</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45956.537931134262</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45956.537931134262</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45956.537931134262</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45956.537931134262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45956.537931134262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45956.537931134262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45956.537931134262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45956.537931134262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45956.537931134262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45956.537931134262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45956.537931134262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45956.537931134262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45956.537931134262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45956.537931134262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45956.537931134262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45956.537931134262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45956.537931134262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45956.537931134262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45956.537931134262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45956.537931134262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45956.537931134262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45956.537931134262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45956.537931134262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45956.537931134262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45956.537931134262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45956.537931134262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45956.537931134262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45956.537931134262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45956.537931134262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45956.537931134262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45956.537931134262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45956.537931134262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45956.537931134262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45956.537931134262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45956.537931134262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45956.537931134262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45956.537931134262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45956.537931134262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45956.537931134262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45956.537931134262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45956.537931134262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45956.537931134262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45956.537931134262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45956.537931134262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45956.537931134262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45956.537931134262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45956.537931134262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45956.537931134262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45956.537931134262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45956.537931134262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45956.537931134262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45956.537931134262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45956.537931134262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45956.537931134262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45956.537931134262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45956.537931134262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45956.537931134262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45956.537931134262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45956.537931134262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45956.537931134262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45956.537931134262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45956.537931134262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45956.537931134262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45956.537931134262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45956.537931134262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45956.537931134262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45956.537931134262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45956.537931134262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45956.537931134262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45956.537931134262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45956.537931134262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45956.537931134262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45956.537931134262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45956.537931134262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45956.537931134262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45956.537931134262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45956.537931134262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45956.537931134262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45956.537931134262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45956.537931134262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45956.537931134262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45956.537931134262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45956.537931134262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45956.537931134262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45956.537931134262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45956.537931134262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45956.537931134262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45956.537931134262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45956.537931134262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45956.537931134262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45956.537931134262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45956.537931134262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45956.537931134262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45956.537931134262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45956.537931134262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45956.537931134262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45956.537931134262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45956.537931134262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45956.537931134262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45956.537931134262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45956.537931134262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45956.537931134262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45956.537931134262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45956.537931134262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45956.537931134262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45956.537931134262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45956.537931134262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45956.537931134262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45956.537931134262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45956.537931134262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45956.537931134262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45956.537931134262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45956.537931134262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45956.537931134262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45956.537931134262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45956.537931134262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45956.537931134262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45956.537931134262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45956.537931134262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45956.537931134262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45956.537931134262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45956.537931134262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45956.537931134262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45956.537931134262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45956.537931134262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45956.537931134262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45956.537931134262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45956.537931134262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45956.537931134262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45956.537931134262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45956.537931134262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45956.537931134262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45956.537931134262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45956.537931134262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45956.537931134262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45956.537931134262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45956.537931134262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45956.537931134262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45956.537931134262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45956.537931134262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45956.537931134262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45956.537931134262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45956.537931134262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45956.537931365739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45956.537931365739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45956.537931365739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45956.537931365739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45956.537931365739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45956.537931365739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45956.537931365739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45956.537931365739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45956.537931365739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45956.537931365739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45956.537931365739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45956.537931365739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45956.537931365739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45956.537931365739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45956.537931365739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45956.537931365739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45956.537931365739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45956.537931365739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45956.537931365739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45956.537931365739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45956.537931365739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45956.537931365739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45956.537931365739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45956.537931365739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45956.537931365739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45956.537931365739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45956.537931365739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45956.537931365739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45956.537931365739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45956.537931365739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45956.537931365739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45956.537931365739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45956.537931365739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45956.537931365739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45956.537931365739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45956.537931365739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45956.537931365739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45956.537931365739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45956.537931365739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45956.537931365739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45956.537931365739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45956.537931365739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45956.537931365739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45956.537931365739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45956.537931365739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45956.537931365739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45956.537931365739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45956.537931365739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45956.537931365739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45956.537931365739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45956.537931365739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45956.537931365739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45956.537931365739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45956.537931365739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45956.537931365739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45956.537931365739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45956.537931365739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45956.537931365739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45956.537931365739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45956.537931365739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45956.537931365739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45956.537931365739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45956.537931365739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45956.537931365739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45956.537931365739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45956.537931365739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45956.537931365739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45956.537931365739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45956.537931365739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45956.537931365739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45956.537931365739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45956.537931365739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45956.537931365739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45956.537931365739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45956.537931365739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45956.537931365739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45956.537931365739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45956.537931365739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45956.537931365739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45956.537931365739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45956.537931365739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45956.537931365739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45956.537931365739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45956.537931365739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45956.537931365739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45956.537931365739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45956.537931365739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45956.537931365739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45956.537931365739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45956.537931365739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45956.537931365739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45956.537931365739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45956.537931365739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45956.537931365739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45956.537931365739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45956.537931365739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45956.537931365739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45956.537931365739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45956.537931365739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45956.537931365739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45956.537931365739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45956.537931365739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45956.537931365739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45956.537931365739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45956.537931365739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45956.537931365739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45956.537931365739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45956.537931365739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45956.537931365739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45956.537931365739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45956.537931365739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45956.537931365739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45956.537931365739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45956.537931365739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45956.537931365739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45956.537931365739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45956.537931365739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45956.537931365739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45956.537931365739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45956.537931365739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45956.537931365739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45956.537931365739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45956.537931365739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45956.537931365739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45956.537931365739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45956.537931365739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45956.537931365739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45956.537931365739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45956.537931365739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45956.537931365739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45956.537931365739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45956.537931365739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45956.537931365739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45956.537931365739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45956.537931365739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45956.537931365739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45956.537931365739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45956.537931365739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45956.537931365739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45956.537931365739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45956.537931365739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45956.537931365739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45956.537931365739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45956.537931365739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45956.537931365739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45956.537931365739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45956.537931365739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45956.537931365739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45956.537931365739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45956.537931365739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45956.537931365739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45956.537931365739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45956.537931365739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45956.537931365739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45956.537931365739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45956.537931365739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45956.537931365739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45956.537931365739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45956.537931365739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45956.537931365739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45956.537931365739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45956.537931365739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45956.537931365739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45956.537931365739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45956.537931365739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45956.537931365739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45956.537931365739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45956.537931365739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45956.537931365739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45956.537931365739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45956.537931365739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45956.537931365739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45956.537931365739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45956.537931365739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45956.537931365739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45956.537931365739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45956.537931365739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45956.537931365739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45956.537931365739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45956.537931365739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45956.537931365739</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0"/>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0.43352141203649808</v>
      </c>
      <c r="H2" s="107">
        <v>45956.092986111114</v>
      </c>
      <c r="I2" s="103" t="str">
        <f>IFERROR(VLOOKUP(D2,DB!A:F,6,0),"")</f>
        <v>Generator-SG</v>
      </c>
      <c r="J2" s="102" t="str">
        <f>IFERROR(VLOOKUP(D2,DB!A:G,7,0),"")</f>
        <v>Vandalized</v>
      </c>
      <c r="K2" s="108" t="s">
        <v>39107</v>
      </c>
      <c r="L2" s="109" t="str">
        <f>IFERROR(VLOOKUP(D2,DB!A:I,9,0),"")</f>
        <v>Latis</v>
      </c>
    </row>
    <row r="3" spans="1:16383" ht="31.5" customHeight="1">
      <c r="A3" s="104"/>
      <c r="B3" s="103" t="str">
        <f>IFERROR(VLOOKUP(D3,DB!A:K,11,0),"")</f>
        <v/>
      </c>
      <c r="C3" s="105"/>
      <c r="D3" s="103"/>
      <c r="E3" s="106"/>
      <c r="F3" s="107"/>
      <c r="G3" s="77">
        <f ca="1">IFERROR(NOW()-F3,"-")</f>
        <v>45956.537931134262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45956.537931134262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45956.537931134262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45956.537931134262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45956.537931134262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45956.537931134262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45956.537931134262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45956.537931134262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45956.537931134262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45956.537931134262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45956.537931134262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45956.537931134262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45956.537931134262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45956.537931134262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45956.537931134262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45956.537931134262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45956.537931134262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45956.537931134262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45956.537931134262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45956.537931134262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45956.537931134262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45956.537931134262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45956.537931134262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45956.537931134262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45956.537931134262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45956.537931134262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45956.537931134262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45956.537931134262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45956.537931134262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45956.537931134262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45956.537931134262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45956.537931134262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45956.537931134262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45956.537931134262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45956.537931134262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45956.537931134262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45956.537931134262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45956.537931134262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45956.537931134262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45956.537931134262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45956.537931134262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45956.537931134262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45956.537931134262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45956.537931134262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45956.537931134262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45956.537931134262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45956.537931134262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45956.537931134262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45956.537931134262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45956.537931134262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45956.537931134262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45956.537931134262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45956.537931134262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45956.537931134262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45956.537931134262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45956.537931134262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45956.537931134262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45956.537931134262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45956.537931134262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45956.537931134262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45956.537931134262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45956.537931134262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45956.537931134262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45956.537931134262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45956.537931134262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45956.537931134262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45956.537931134262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45956.537931134262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45956.537931134262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45956.537931134262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45956.537931134262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45956.537931134262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45956.537931134262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45956.537931134262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45956.537931134262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45956.537931134262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45956.537931134262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45956.537931134262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45956.537931134262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45956.537931134262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45956.537931134262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45956.537931134262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45956.537931134262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45956.537931134262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45956.537931134262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45956.537931134262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45956.537931134262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45956.537931134262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45956.537931134262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45956.537931134262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45956.537931134262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45956.537931134262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45956.537931134262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45956.537931134262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45956.537931134262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45956.537931134262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45956.537931134262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45956.537931134262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45956.537931134262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45956.537931134262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45956.537931134262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45956.537931134262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45956.537931134262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45956.537931134262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45956.537931134262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45956.537931134262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45956.537931134262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45956.537931134262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45956.537931134262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45956.537931134262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45956.537931134262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45956.537931134262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45956.537931134262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45956.537931134262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45956.537931134262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45956.537931134262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45956.537931134262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45956.537931134262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45956.537931134262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45956.537931134262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45956.537931134262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45956.537931134262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45956.537931134262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45956.537931134262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45956.537931134262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45956.537931134262</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45956.537931134262</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45956.537931134262</v>
      </c>
      <c r="H130" s="107"/>
      <c r="I130" s="103" t="str">
        <f>IFERROR(VLOOKUP(D130,DB!A:F,6,0),"")</f>
        <v/>
      </c>
      <c r="J130" s="102" t="str">
        <f>IFERROR(VLOOKUP(D130,DB!A:G,7,0),"")</f>
        <v/>
      </c>
      <c r="K130" s="108"/>
      <c r="L130" s="109" t="str">
        <f>IFERROR(VLOOKUP(D130,DB!A:I,9,0),"")</f>
        <v/>
      </c>
    </row>
  </sheetData>
  <dataValidations count="2">
    <dataValidation allowBlank="1" showInputMessage="1" showErrorMessage="1" sqref="E1" xr:uid="{380493DB-286A-4683-AF55-C78F04945A49}"/>
    <dataValidation type="list" allowBlank="1" showInputMessage="1" showErrorMessage="1" sqref="E2:E1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2025-10-26T09:55:15Z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